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ffici\RAGIONERIA\Zulian\AMMINISTRAZIONE TRASPARENTE\2025\"/>
    </mc:Choice>
  </mc:AlternateContent>
  <xr:revisionPtr revIDLastSave="0" documentId="8_{A8596A79-C79E-49D8-82ED-87B808C69F3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nti di finanziamento" sheetId="1" r:id="rId1"/>
    <sheet name="entrate per titoli tip.categ" sheetId="6" r:id="rId2"/>
    <sheet name="Spese Riep Titoli" sheetId="5" r:id="rId3"/>
    <sheet name="Spese Riep. missioni" sheetId="4" r:id="rId4"/>
    <sheet name="spese correnti per miss-prog" sheetId="9" r:id="rId5"/>
  </sheets>
  <definedNames>
    <definedName name="_xlnm._FilterDatabase" localSheetId="1" hidden="1">'entrate per titoli tip.categ'!$A$4:$E$49</definedName>
  </definedNames>
  <calcPr calcId="191029"/>
</workbook>
</file>

<file path=xl/calcChain.xml><?xml version="1.0" encoding="utf-8"?>
<calcChain xmlns="http://schemas.openxmlformats.org/spreadsheetml/2006/main">
  <c r="C13" i="1" l="1"/>
  <c r="B13" i="1"/>
  <c r="D13" i="1" l="1"/>
  <c r="E13" i="1"/>
  <c r="E17" i="1" l="1"/>
  <c r="E18" i="1" s="1"/>
  <c r="E21" i="1" s="1"/>
  <c r="C17" i="1"/>
  <c r="B17" i="1"/>
  <c r="B18" i="1" s="1"/>
  <c r="B21" i="1" s="1"/>
  <c r="C18" i="1" l="1"/>
  <c r="C21" i="1" s="1"/>
  <c r="E65" i="9"/>
  <c r="E29" i="6"/>
  <c r="D17" i="1"/>
  <c r="D18" i="1" s="1"/>
  <c r="D21" i="1" s="1"/>
  <c r="B8" i="5"/>
  <c r="E49" i="6"/>
  <c r="E52" i="6" s="1"/>
  <c r="D49" i="6"/>
  <c r="D52" i="6" s="1"/>
  <c r="C49" i="6"/>
  <c r="C52" i="6" s="1"/>
  <c r="E48" i="6"/>
  <c r="D48" i="6"/>
  <c r="C48" i="6"/>
  <c r="D29" i="6"/>
  <c r="E22" i="6"/>
  <c r="D22" i="6"/>
  <c r="C22" i="6"/>
  <c r="E15" i="6"/>
  <c r="D15" i="6"/>
  <c r="C15" i="6"/>
  <c r="E11" i="6"/>
  <c r="D11" i="6"/>
  <c r="C11" i="6"/>
  <c r="C29" i="6"/>
  <c r="E8" i="5"/>
  <c r="D8" i="5"/>
  <c r="C8" i="5"/>
  <c r="F24" i="4"/>
  <c r="E24" i="4"/>
  <c r="D24" i="4"/>
  <c r="C24" i="4"/>
</calcChain>
</file>

<file path=xl/sharedStrings.xml><?xml version="1.0" encoding="utf-8"?>
<sst xmlns="http://schemas.openxmlformats.org/spreadsheetml/2006/main" count="309" uniqueCount="197">
  <si>
    <t>ENTRATE</t>
  </si>
  <si>
    <t xml:space="preserve"> COMPETENZA </t>
  </si>
  <si>
    <t>Utilizzo avanzo presunto di amministrazione</t>
  </si>
  <si>
    <t xml:space="preserve">                                                                    -   </t>
  </si>
  <si>
    <t>Fondo pluriennale vincolato</t>
  </si>
  <si>
    <t xml:space="preserve">                                                               -   </t>
  </si>
  <si>
    <t>Titolo 1 - ENTRATE CORRENTI DI NATURA TRIBUTARIA, CONTRIBUTIVA E PEREQUATIVA</t>
  </si>
  <si>
    <t>Titolo 2 - TRASFERIMENTI CORRENTI</t>
  </si>
  <si>
    <t>Titolo 3 - ENTRATE EXTRATRIBUTARIE</t>
  </si>
  <si>
    <t>Titolo 4 - ENTRATE IN CONTO CAPITALE</t>
  </si>
  <si>
    <t>Titolo 5 - ENTRATE DA RIDUZIONE DI ATTIVITA' FINANZIARIE</t>
  </si>
  <si>
    <t xml:space="preserve">                             -   </t>
  </si>
  <si>
    <t>Totale entrate finali</t>
  </si>
  <si>
    <t>Titolo 7 - ANTICIPAZIONI DA ISTITUTO/CASSIERE</t>
  </si>
  <si>
    <t>Titolo 9 - ENTRATE PER CONTO TERZI E PARTITE DI GIRO</t>
  </si>
  <si>
    <t>Totale titoli</t>
  </si>
  <si>
    <t>TOTALE COMPLESSIVO ENTRATE</t>
  </si>
  <si>
    <t>FONTI DI FINANZIAMENTO</t>
  </si>
  <si>
    <t> </t>
  </si>
  <si>
    <t>RIEPILOGO DELLE MISSIONI</t>
  </si>
  <si>
    <t>DENOMINAZIONE</t>
  </si>
  <si>
    <t>TOTALE MISSIONE 01</t>
  </si>
  <si>
    <t>SERVIZI ISTITUZIONALI, GENERALI E DI GESTIONE</t>
  </si>
  <si>
    <t>TOTALE MISSIONE 03</t>
  </si>
  <si>
    <t>ORDINE PUBBLICO E SICUREZZA</t>
  </si>
  <si>
    <t>TOTALE MISSIONE 04</t>
  </si>
  <si>
    <t>ISTRUZIONE E DIRITTO ALLO STUDIO</t>
  </si>
  <si>
    <t>TOTALE MISSIONE 05</t>
  </si>
  <si>
    <t>TUTELA E VALORIZZAZIONE DEI BENI E ATTIVITA' CULTURALI</t>
  </si>
  <si>
    <t>TOTALE MISSIONE 06</t>
  </si>
  <si>
    <t>POLITICHE GIOVANILI , SPORT E TEMPO LIBERO</t>
  </si>
  <si>
    <t>TOTALE MISSIONE 08</t>
  </si>
  <si>
    <t>ASSETTO DEL TERRITORIO ED EDILIZIA ABITATIVA</t>
  </si>
  <si>
    <t>TOTALE MISSIONE 09</t>
  </si>
  <si>
    <t>SVILUPPO SOSTENIBILE E TUTELA DEL TERRITORIO E DELL'AMBIENTE</t>
  </si>
  <si>
    <t>TOTALE MISSIONE 10</t>
  </si>
  <si>
    <t>TRASPORTI E DIRITTO ALLA MOBILITA'</t>
  </si>
  <si>
    <t>TOTALE MISSIONE 11</t>
  </si>
  <si>
    <t>SOCCORSO CIVILE</t>
  </si>
  <si>
    <t>TOTALE MISSIONE 12</t>
  </si>
  <si>
    <t>DIRITTI SOCIALI , POLITICHE SOCIALI E FAMIGLIA</t>
  </si>
  <si>
    <t>TOTALE MISSIONE 13</t>
  </si>
  <si>
    <t>TUTELA DELLA SALUTE</t>
  </si>
  <si>
    <t>TOTALE MISSIONE 14</t>
  </si>
  <si>
    <t>SVILUPPO ECONOMICO E COMPETITIVITA'</t>
  </si>
  <si>
    <t>TOTALE MISSIONE 15</t>
  </si>
  <si>
    <t>POLITICHE PER IL LAVORO E LA FORMAZIONE PROFESSIONALE</t>
  </si>
  <si>
    <t>TOTALE MISSIONE 17</t>
  </si>
  <si>
    <t>ENERGIA E DIVERSIFICAZIONE DELLE FONTI ENERGETICHE</t>
  </si>
  <si>
    <t>TOTALE MISSIONE 19</t>
  </si>
  <si>
    <t>RELAZIONI INTERNAZIONALI</t>
  </si>
  <si>
    <t>TOTALE MISSIONE 20</t>
  </si>
  <si>
    <t>FONDI ACCANTONAMENTI</t>
  </si>
  <si>
    <t>TOTALE MISSIONE 50</t>
  </si>
  <si>
    <t>DEBITO PUBBLICO</t>
  </si>
  <si>
    <t>TOTALE MISSIONE 99</t>
  </si>
  <si>
    <t>SERVIZI PER CONTO TERZI</t>
  </si>
  <si>
    <t>Totale MISSIONI</t>
  </si>
  <si>
    <t>BILANCIO DI PREVISIONE - RIEPILOGO GENERALE SPESE PER TITOLI - previsioni di competenza</t>
  </si>
  <si>
    <t>Titolo 1 - SPESE CORRENTI</t>
  </si>
  <si>
    <t>Titolo 2 - SPESE IN CONTO CAPITALE</t>
  </si>
  <si>
    <t>Titolo 4 - RIMBORSO DI PRESTITI</t>
  </si>
  <si>
    <t>Titolo 7 - USCITE PER CONTO TERZI E PARTITE DI GIRO</t>
  </si>
  <si>
    <t>TITOLO - DENOMINAZIONE</t>
  </si>
  <si>
    <t>TOTALE COMPLESSIVO SPESE</t>
  </si>
  <si>
    <t>Titolo 6 - ACCENSIONE DI PRESTITI</t>
  </si>
  <si>
    <t>ENTRATE PER TITOLI, TIPOLOGIE E CATEGORIE</t>
  </si>
  <si>
    <t>TITOLO TIPOLOGIA CATEGORIA</t>
  </si>
  <si>
    <t>Totale</t>
  </si>
  <si>
    <t>ENTRATE CORRENTI DI NATURA TRIBUTARIA, CONTRIBUTIVA E PEREQUATIVA</t>
  </si>
  <si>
    <t>Tipologia 101: Imposte, tasse e proventi assimilati</t>
  </si>
  <si>
    <t>Tipologia 104: Compartecipazioni di tributi</t>
  </si>
  <si>
    <t>Tipologia 301: Fondi perequativi da Amministrazioni Centrali</t>
  </si>
  <si>
    <t>Tipologia 302: Fondi perequativi dalla Regione o Provincia autonoma</t>
  </si>
  <si>
    <t>TOTALE TITOLO 1</t>
  </si>
  <si>
    <t>TRASFERIMENTI CORRENTI</t>
  </si>
  <si>
    <t>Tipologia 101: Trasferimenti correnti da Amministrazioni pubbliche</t>
  </si>
  <si>
    <t>TOTALE TITOLO 2</t>
  </si>
  <si>
    <t>ENTRATE EXTRATRIBUTARIE</t>
  </si>
  <si>
    <t>Tipologia 100: Vendita di beni e servizi e proventi derivanti dalla gestione dei beni</t>
  </si>
  <si>
    <t>Tipologia 200: Proventi derivanti dall'attività di controllo e repressione delle irregolarità e degli illeciti</t>
  </si>
  <si>
    <t>Tipologia 300: Interessi attivi</t>
  </si>
  <si>
    <t>Tipologia 400: Altre entrate da redditi da capitale</t>
  </si>
  <si>
    <t>Tipologia 500: Rimborsi e altre entrate correnti</t>
  </si>
  <si>
    <t>TOTALE TITOLO 3</t>
  </si>
  <si>
    <t>ENTRATE IN CONTO CAPITALE</t>
  </si>
  <si>
    <t>Tipologia 100: Tributi in conto capitale</t>
  </si>
  <si>
    <t>Tipologia 200: Contributi agli investimenti</t>
  </si>
  <si>
    <t>Tipologia 300: Altri trasferimenti in conto capitale</t>
  </si>
  <si>
    <t>Tipologia 400: Entrate da alienazione di beni materiali ed immateriali</t>
  </si>
  <si>
    <t>Tipologia 500: Altre entrate in conto capitale</t>
  </si>
  <si>
    <t>TOTALE TITOLO 4</t>
  </si>
  <si>
    <t>ENTRATE DA RIDUZIONE DI ATTIVITA' FINANZIARIE</t>
  </si>
  <si>
    <t>Tipologia 100: Alienazione di attività finanziarie</t>
  </si>
  <si>
    <t>Tipologia 200: Riscossione crediti di breve termine</t>
  </si>
  <si>
    <t>Tipologia 300: Riscossione crediti di medio-lungo termine</t>
  </si>
  <si>
    <t>Tipologia 400: Altre entrate per riduzione di attività finanziarie</t>
  </si>
  <si>
    <t>TOTALE TITOLO 5</t>
  </si>
  <si>
    <t>ACCENSIONE DI PRESTITI</t>
  </si>
  <si>
    <t>Tipologia 100: Emissione di titoli obbligazionari</t>
  </si>
  <si>
    <t>Tipologia 200: Accensione prestiti a breve termine</t>
  </si>
  <si>
    <t>Tipologia 300: Accensione mutui e altri finanziamenti a medio lungo termine</t>
  </si>
  <si>
    <t>Tipologia 400: Altre forme di indebitamento</t>
  </si>
  <si>
    <t>TOTALE TITOLO 6</t>
  </si>
  <si>
    <t>ANTICIPAZIONI DA ISTITUTO/CASSIERE</t>
  </si>
  <si>
    <t>Tipologia 100: Anticipazioni da istituto tesoriere/cassiere</t>
  </si>
  <si>
    <t>TOTALE TITOLO 7</t>
  </si>
  <si>
    <t>ENTRATE PER CONTO TERZI E PARTITE DI GIRO</t>
  </si>
  <si>
    <t>Tipologia 100: Entrate per partite di giro</t>
  </si>
  <si>
    <t>Tipologia 200: Entrate per conto terzi</t>
  </si>
  <si>
    <t>TOTALE TITOLO 9</t>
  </si>
  <si>
    <t>Totale TITOLI</t>
  </si>
  <si>
    <t>AVANZO DI AMMINISTRAZIONE</t>
  </si>
  <si>
    <t>FONDO PLURIENNALE VINCOLATO</t>
  </si>
  <si>
    <t>TOTALE</t>
  </si>
  <si>
    <t>ESERCIZIO</t>
  </si>
  <si>
    <t>TITOLO</t>
  </si>
  <si>
    <t>MISSIONE</t>
  </si>
  <si>
    <t>PROGRAMMA</t>
  </si>
  <si>
    <t>Previsione Iniziale Competenza</t>
  </si>
  <si>
    <t>1 - SPESE CORRENTI</t>
  </si>
  <si>
    <t>1 - SERVIZI ISTITUZIONALI, GENERALI E DI GESTIONE</t>
  </si>
  <si>
    <t>1 - Organi istituzionali</t>
  </si>
  <si>
    <t>2 - Segreteria generale</t>
  </si>
  <si>
    <t>3 - Gestione economica , finanziaria, programmazione , provveditorato</t>
  </si>
  <si>
    <t>4 - Gestione delle Entrate tributarie e servizi fiscali</t>
  </si>
  <si>
    <t>5 - Gestione dei beni demaniali e patrimoniali</t>
  </si>
  <si>
    <t>6 - Ufficio Tecnico</t>
  </si>
  <si>
    <t>7 - Elezioni e consultazioni popolari - Anagrafe e stato civile</t>
  </si>
  <si>
    <t>8 - Statistica e Sistemi informativi</t>
  </si>
  <si>
    <t>10 - Risorse Umane</t>
  </si>
  <si>
    <t>11 - Altri Servizi Generali</t>
  </si>
  <si>
    <t>3 - ORDINE PUBBLICO E SICUREZZA</t>
  </si>
  <si>
    <t>1 - Polizia Locale e amministrativa</t>
  </si>
  <si>
    <t>4 - ISTRUZIONE E DIRITTO ALLO STUDIO</t>
  </si>
  <si>
    <t>1 - Istruzione prescolastica</t>
  </si>
  <si>
    <t>2 - Altri ordini di istruzione non universitaria</t>
  </si>
  <si>
    <t>6 - Servizi ausiliari all’istruzione</t>
  </si>
  <si>
    <t>7 - Diritto allo studio</t>
  </si>
  <si>
    <t>5 - TUTELA E VALORIZZAZIONE DEI BENI E ATTIVITA' CULTURALI</t>
  </si>
  <si>
    <t>1 - Valorizzazione dei beni di interesse storico.</t>
  </si>
  <si>
    <t>2 - Attività culturali e interventi diversi nel settore culturale</t>
  </si>
  <si>
    <t>6 - POLITICHE GIOVANILI , SPORT E TEMPO LIBERO</t>
  </si>
  <si>
    <t>1 - Sport e tempo libero</t>
  </si>
  <si>
    <t>2 - Giovani</t>
  </si>
  <si>
    <t>8 - ASSETTO DEL TERRITORIO ED EDILIZIA ABITATIVA</t>
  </si>
  <si>
    <t>1 - Urbanistica ed assetto del territorio</t>
  </si>
  <si>
    <t>9 - SVILUPPO SOSTENIBILE E TUTELA DEL TERRITORIO E DELL'AMBIENTE</t>
  </si>
  <si>
    <t>2 - Tutela, valorizzazione e recupero ambientale</t>
  </si>
  <si>
    <t>3 - Rifiuti</t>
  </si>
  <si>
    <t>4 - Servizio idrico integrato</t>
  </si>
  <si>
    <t>5 - Aree protette, parchi naturali, protezione naturalistica e forestazione</t>
  </si>
  <si>
    <t>10 - TRASPORTI E DIRITTO ALLA MOBILITA'</t>
  </si>
  <si>
    <t>2 - Trasporto pubblico locale</t>
  </si>
  <si>
    <t>4 - Altre modalità di trasporto</t>
  </si>
  <si>
    <t>5 - Viabilità e infrastrutture stradali</t>
  </si>
  <si>
    <t>11 - SOCCORSO CIVILE</t>
  </si>
  <si>
    <t>1 - Sistema di protezione civile</t>
  </si>
  <si>
    <t>12 - DIRITTI SOCIALI , POLITICHE SOCIALI E FAMIGLIA</t>
  </si>
  <si>
    <t>1 - Interventi per l'infanzia e i minori e per asili nido</t>
  </si>
  <si>
    <t>2 - Interventi per la disabilità</t>
  </si>
  <si>
    <t>3 - Interventi per gli anziani</t>
  </si>
  <si>
    <t>4 - Interventi per soggetti a rischio di esclusione sociale</t>
  </si>
  <si>
    <t>5 - Interventi per le famiglie</t>
  </si>
  <si>
    <t>6 - Interventi per il diritto alla casa</t>
  </si>
  <si>
    <t>7 - Programmazione e governo della rete dei servizi sociosanitari e sociali</t>
  </si>
  <si>
    <t>9 - Servizio necroscopico e cimiteriale</t>
  </si>
  <si>
    <t>13 - TUTELA DELLA SALUTE</t>
  </si>
  <si>
    <t>7 - Ulteriori spese in materia sanitaria</t>
  </si>
  <si>
    <t>14 - SVILUPPO ECONOMICO E COMPETITIVITA'</t>
  </si>
  <si>
    <t>2 - Commercio - reti distributive - tutela dei consumatori</t>
  </si>
  <si>
    <t>15 - POLITICHE PER IL LAVORO E LA FORMAZIONE PROFESSIONALE</t>
  </si>
  <si>
    <t>2 - Formazione professionale</t>
  </si>
  <si>
    <t>3 - Sostegno all'occupazione</t>
  </si>
  <si>
    <t>17 - ENERGIA E DIVERSIFICAZIONE DELLE FONTI ENERGETICHE</t>
  </si>
  <si>
    <t>1 - Fonti energetiche</t>
  </si>
  <si>
    <t>19 - RELAZIONI INTERNAZIONALI</t>
  </si>
  <si>
    <t>1 - Relazioni internazionali e Cooperazione allo sviluppo</t>
  </si>
  <si>
    <t>20 - FONDI ACCANTONAMENTI</t>
  </si>
  <si>
    <t>1 - Fondo di riserva</t>
  </si>
  <si>
    <t>2 - Fondo crediti di dubbia esigibilità</t>
  </si>
  <si>
    <t>3 - Altri fondi</t>
  </si>
  <si>
    <t>Tipologia 103: Trasferimenti correnti da Imprese</t>
  </si>
  <si>
    <t>Previsioni dell'anno 2025</t>
  </si>
  <si>
    <t>PREVISIONI 2025</t>
  </si>
  <si>
    <t>Previsioni dell'anno 2026</t>
  </si>
  <si>
    <t>PREVISIONI 2026</t>
  </si>
  <si>
    <t>TOTALE MISSIONE 07</t>
  </si>
  <si>
    <t>TURISMO</t>
  </si>
  <si>
    <t>7 - TURISMO</t>
  </si>
  <si>
    <t>1 - Sviluppo e valorizzazione del turismo</t>
  </si>
  <si>
    <t xml:space="preserve"> PREVISIONI ASSESTATE ANNO 2024</t>
  </si>
  <si>
    <t>PREVISIONI DI COMPETENZA 2025, 2026, 2027</t>
  </si>
  <si>
    <t>Previsioni dell'anno 2027</t>
  </si>
  <si>
    <t>PREVISIONI DEFINITIVE 2024</t>
  </si>
  <si>
    <t>PREVISIONI 2027</t>
  </si>
  <si>
    <t>RIEPILOGO GENERALE DELLE SPESE PER MISSIONI 2025, 2026,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</si>
</sst>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5">
    <xf numFmtId="0" fontId="0" fillId="0" borderId="0" xfId="0"/>
    <xf numFmtId="0" fontId="0" fillId="0" borderId="0" xfId="0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 vertical="center" wrapText="1"/>
    </xf>
    <xf numFmtId="0" fontId="1" fillId="0" borderId="3" xfId="1" applyBorder="1" applyAlignment="1">
      <alignment vertical="center" wrapText="1"/>
    </xf>
    <xf numFmtId="4" fontId="2" fillId="0" borderId="3" xfId="1" applyNumberFormat="1" applyFont="1" applyBorder="1" applyAlignment="1">
      <alignment horizontal="right" vertical="center" wrapText="1"/>
    </xf>
    <xf numFmtId="0" fontId="2" fillId="0" borderId="0" xfId="2" applyFont="1"/>
    <xf numFmtId="0" fontId="4" fillId="0" borderId="0" xfId="2"/>
    <xf numFmtId="4" fontId="4" fillId="0" borderId="0" xfId="2" applyNumberFormat="1"/>
    <xf numFmtId="0" fontId="2" fillId="4" borderId="0" xfId="1" applyFont="1" applyFill="1" applyAlignment="1">
      <alignment horizontal="center" vertical="center" wrapText="1"/>
    </xf>
    <xf numFmtId="0" fontId="2" fillId="4" borderId="0" xfId="1" applyFont="1" applyFill="1" applyAlignment="1">
      <alignment horizontal="left" vertical="center" wrapText="1"/>
    </xf>
    <xf numFmtId="4" fontId="2" fillId="4" borderId="0" xfId="1" applyNumberFormat="1" applyFont="1" applyFill="1" applyAlignment="1">
      <alignment horizontal="right" vertical="center" wrapText="1"/>
    </xf>
    <xf numFmtId="0" fontId="1" fillId="4" borderId="0" xfId="1" applyFill="1" applyAlignment="1">
      <alignment vertical="center" wrapText="1"/>
    </xf>
    <xf numFmtId="0" fontId="0" fillId="4" borderId="0" xfId="0" applyFill="1" applyAlignment="1">
      <alignment vertical="center" wrapText="1"/>
    </xf>
    <xf numFmtId="4" fontId="0" fillId="4" borderId="0" xfId="0" applyNumberFormat="1" applyFill="1" applyAlignment="1">
      <alignment vertical="center" wrapText="1"/>
    </xf>
    <xf numFmtId="0" fontId="1" fillId="0" borderId="0" xfId="2" applyFont="1"/>
    <xf numFmtId="4" fontId="0" fillId="0" borderId="0" xfId="0" applyNumberFormat="1" applyAlignment="1">
      <alignment vertical="center" wrapText="1"/>
    </xf>
    <xf numFmtId="0" fontId="0" fillId="4" borderId="0" xfId="0" applyFill="1" applyAlignment="1">
      <alignment wrapText="1"/>
    </xf>
    <xf numFmtId="0" fontId="3" fillId="0" borderId="0" xfId="1" applyFont="1" applyAlignment="1">
      <alignment horizontal="left" vertical="center" wrapText="1"/>
    </xf>
    <xf numFmtId="0" fontId="3" fillId="4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4" fontId="4" fillId="4" borderId="0" xfId="2" applyNumberFormat="1" applyFill="1"/>
    <xf numFmtId="0" fontId="4" fillId="4" borderId="0" xfId="2" applyFill="1"/>
    <xf numFmtId="0" fontId="2" fillId="4" borderId="0" xfId="1" applyFont="1" applyFill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" fillId="4" borderId="0" xfId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right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vertical="center" wrapText="1"/>
    </xf>
    <xf numFmtId="4" fontId="7" fillId="0" borderId="11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4" fontId="7" fillId="0" borderId="12" xfId="0" applyNumberFormat="1" applyFont="1" applyFill="1" applyBorder="1" applyAlignment="1">
      <alignment vertical="center" wrapText="1"/>
    </xf>
    <xf numFmtId="4" fontId="7" fillId="0" borderId="11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/>
    </xf>
    <xf numFmtId="4" fontId="0" fillId="4" borderId="3" xfId="0" applyNumberFormat="1" applyFill="1" applyBorder="1"/>
    <xf numFmtId="4" fontId="2" fillId="4" borderId="3" xfId="1" applyNumberFormat="1" applyFont="1" applyFill="1" applyBorder="1" applyAlignment="1">
      <alignment vertical="center" wrapText="1"/>
    </xf>
    <xf numFmtId="4" fontId="2" fillId="4" borderId="3" xfId="1" applyNumberFormat="1" applyFont="1" applyFill="1" applyBorder="1" applyAlignment="1">
      <alignment horizontal="right" vertic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FONTI DI FINANZIAMENTO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'fonti di finanziamento'!$A$21</c:f>
              <c:strCache>
                <c:ptCount val="1"/>
                <c:pt idx="0">
                  <c:v>TOTALE COMPLESSIVO ENTRATE</c:v>
                </c:pt>
              </c:strCache>
            </c:strRef>
          </c:tx>
          <c:marker>
            <c:symbol val="none"/>
          </c:marker>
          <c:cat>
            <c:numRef>
              <c:f>'fonti di finanziamento'!$B$20:$E$20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'fonti di finanziamento'!$B$21:$E$21</c:f>
              <c:numCache>
                <c:formatCode>#,##0.00</c:formatCode>
                <c:ptCount val="4"/>
                <c:pt idx="0">
                  <c:v>76288406.020000011</c:v>
                </c:pt>
                <c:pt idx="1">
                  <c:v>52257007.420000002</c:v>
                </c:pt>
                <c:pt idx="2">
                  <c:v>50757119.399999999</c:v>
                </c:pt>
                <c:pt idx="3">
                  <c:v>40708893.219999999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2-4042-8C0D-15AB54F61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403672"/>
        <c:axId val="444414648"/>
      </c:lineChart>
      <c:catAx>
        <c:axId val="444403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44414648"/>
        <c:crosses val="autoZero"/>
        <c:auto val="1"/>
        <c:lblAlgn val="ctr"/>
        <c:lblOffset val="100"/>
        <c:noMultiLvlLbl val="0"/>
      </c:catAx>
      <c:valAx>
        <c:axId val="44441464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444036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MISSIONE 6 - POLITICHE GIOVANILI , SPORT E TEMPO LIBERO - SPESE CORRENTI PER PROGRAMMA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83-43CE-987C-5239584AF4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83-43CE-987C-5239584AF446}"/>
              </c:ext>
            </c:extLst>
          </c:dPt>
          <c:dLbls>
            <c:dLbl>
              <c:idx val="0"/>
              <c:layout>
                <c:manualLayout>
                  <c:x val="5.1133319873477363E-2"/>
                  <c:y val="-0.3325139502070913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83-43CE-987C-5239584AF446}"/>
                </c:ext>
              </c:extLst>
            </c:dLbl>
            <c:dLbl>
              <c:idx val="1"/>
              <c:layout>
                <c:manualLayout>
                  <c:x val="-0.18881438858604227"/>
                  <c:y val="7.00326794410814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83-43CE-987C-5239584AF44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correnti per miss-prog'!$D$23:$D$24</c:f>
              <c:strCache>
                <c:ptCount val="2"/>
                <c:pt idx="0">
                  <c:v>1 - Sport e tempo libero</c:v>
                </c:pt>
                <c:pt idx="1">
                  <c:v>2 - Giovani</c:v>
                </c:pt>
              </c:strCache>
            </c:strRef>
          </c:cat>
          <c:val>
            <c:numRef>
              <c:f>'spese correnti per miss-prog'!$E$23:$E$24</c:f>
              <c:numCache>
                <c:formatCode>#,##0.00</c:formatCode>
                <c:ptCount val="2"/>
                <c:pt idx="0">
                  <c:v>1116288</c:v>
                </c:pt>
                <c:pt idx="1">
                  <c:v>250674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3-43CE-987C-5239584AF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MISSIONE 9 - SVILUPPO SOSTENIBILE E TUTELA DEL TERRITORIO E DELL'AMBIENTE - SPESE CORRENTI PER PROGRAMMA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26"/>
            <c:extLst>
              <c:ext xmlns:c16="http://schemas.microsoft.com/office/drawing/2014/chart" uri="{C3380CC4-5D6E-409C-BE32-E72D297353CC}">
                <c16:uniqueId val="{00000000-824A-4668-9258-766B2CFEEB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4A-4668-9258-766B2CFEEB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4A-4668-9258-766B2CFEEB4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4A-4668-9258-766B2CFEEB4E}"/>
              </c:ext>
            </c:extLst>
          </c:dPt>
          <c:dLbls>
            <c:dLbl>
              <c:idx val="0"/>
              <c:layout>
                <c:manualLayout>
                  <c:x val="9.5662830607712523E-2"/>
                  <c:y val="8.664730781484686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4A-4668-9258-766B2CFEEB4E}"/>
                </c:ext>
              </c:extLst>
            </c:dLbl>
            <c:dLbl>
              <c:idx val="1"/>
              <c:layout>
                <c:manualLayout>
                  <c:x val="-3.1602059357964875E-2"/>
                  <c:y val="4.7484411269400591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668-9258-766B2CFEEB4E}"/>
                </c:ext>
              </c:extLst>
            </c:dLbl>
            <c:dLbl>
              <c:idx val="2"/>
              <c:layout>
                <c:manualLayout>
                  <c:x val="-8.1118242572619598E-2"/>
                  <c:y val="-4.407737472122343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4A-4668-9258-766B2CFEEB4E}"/>
                </c:ext>
              </c:extLst>
            </c:dLbl>
            <c:dLbl>
              <c:idx val="3"/>
              <c:layout>
                <c:manualLayout>
                  <c:x val="-0.43333400632613234"/>
                  <c:y val="0.3504659778799328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4A-4668-9258-766B2CFEEB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correnti per miss-prog'!$D$30:$D$33</c:f>
              <c:strCache>
                <c:ptCount val="4"/>
                <c:pt idx="0">
                  <c:v>2 - Tutela, valorizzazione e recupero ambientale</c:v>
                </c:pt>
                <c:pt idx="1">
                  <c:v>3 - Rifiuti</c:v>
                </c:pt>
                <c:pt idx="2">
                  <c:v>4 - Servizio idrico integrato</c:v>
                </c:pt>
                <c:pt idx="3">
                  <c:v>5 - Aree protette, parchi naturali, protezione naturalistica e forestazione</c:v>
                </c:pt>
              </c:strCache>
            </c:strRef>
          </c:cat>
          <c:val>
            <c:numRef>
              <c:f>'spese correnti per miss-prog'!$E$30:$E$33</c:f>
              <c:numCache>
                <c:formatCode>#,##0.00</c:formatCode>
                <c:ptCount val="4"/>
                <c:pt idx="0">
                  <c:v>1960038</c:v>
                </c:pt>
                <c:pt idx="1">
                  <c:v>4168614</c:v>
                </c:pt>
                <c:pt idx="2">
                  <c:v>2084</c:v>
                </c:pt>
                <c:pt idx="3">
                  <c:v>102692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4A-4668-9258-766B2CFEE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MISSIONE 10 - TRASPORTI E DIRITTO ALLA MOBILITA' - SPESE CORRENTI PER PROGRAMMA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44-40AE-8FB7-6FA5656451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44-40AE-8FB7-6FA5656451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44-40AE-8FB7-6FA56564516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correnti per miss-prog'!$D$35:$D$37</c:f>
              <c:strCache>
                <c:ptCount val="3"/>
                <c:pt idx="0">
                  <c:v>2 - Trasporto pubblico locale</c:v>
                </c:pt>
                <c:pt idx="1">
                  <c:v>4 - Altre modalità di trasporto</c:v>
                </c:pt>
                <c:pt idx="2">
                  <c:v>5 - Viabilità e infrastrutture stradali</c:v>
                </c:pt>
              </c:strCache>
            </c:strRef>
          </c:cat>
          <c:val>
            <c:numRef>
              <c:f>'spese correnti per miss-prog'!$E$35:$E$37</c:f>
              <c:numCache>
                <c:formatCode>#,##0.00</c:formatCode>
                <c:ptCount val="3"/>
                <c:pt idx="0">
                  <c:v>829900</c:v>
                </c:pt>
                <c:pt idx="1">
                  <c:v>0</c:v>
                </c:pt>
                <c:pt idx="2">
                  <c:v>1540773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4-40AE-8FB7-6FA565645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800"/>
              <a:t>MISSIONE 12 - DIRITTI SOCIALI , POLITICHE SOCIALI E FAMIGLIA - SPESE CORRENTI PER PROGRAMMA</a:t>
            </a:r>
          </a:p>
        </c:rich>
      </c:tx>
      <c:layout>
        <c:manualLayout>
          <c:xMode val="edge"/>
          <c:yMode val="edge"/>
          <c:x val="0.32538594632651097"/>
          <c:y val="2.681992337164751E-2"/>
        </c:manualLayout>
      </c:layout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D6-4F25-BD92-E8F0B86F1B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D6-4F25-BD92-E8F0B86F1B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D6-4F25-BD92-E8F0B86F1B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D6-4F25-BD92-E8F0B86F1B0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7D6-4F25-BD92-E8F0B86F1B0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7D6-4F25-BD92-E8F0B86F1B0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7D6-4F25-BD92-E8F0B86F1B0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7D6-4F25-BD92-E8F0B86F1B03}"/>
              </c:ext>
            </c:extLst>
          </c:dPt>
          <c:dLbls>
            <c:dLbl>
              <c:idx val="0"/>
              <c:layout>
                <c:manualLayout>
                  <c:x val="9.6121320671825897E-2"/>
                  <c:y val="-1.347368421052632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D6-4F25-BD92-E8F0B86F1B03}"/>
                </c:ext>
              </c:extLst>
            </c:dLbl>
            <c:dLbl>
              <c:idx val="1"/>
              <c:layout>
                <c:manualLayout>
                  <c:x val="-1.146743624571183E-2"/>
                  <c:y val="-1.58020333665188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6-4F25-BD92-E8F0B86F1B03}"/>
                </c:ext>
              </c:extLst>
            </c:dLbl>
            <c:dLbl>
              <c:idx val="2"/>
              <c:layout>
                <c:manualLayout>
                  <c:x val="-8.2993919307113181E-2"/>
                  <c:y val="0.182339879928801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D6-4F25-BD92-E8F0B86F1B03}"/>
                </c:ext>
              </c:extLst>
            </c:dLbl>
            <c:dLbl>
              <c:idx val="4"/>
              <c:layout>
                <c:manualLayout>
                  <c:x val="-1.0077943125097584E-2"/>
                  <c:y val="3.68660813949980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D6-4F25-BD92-E8F0B86F1B03}"/>
                </c:ext>
              </c:extLst>
            </c:dLbl>
            <c:dLbl>
              <c:idx val="5"/>
              <c:layout>
                <c:manualLayout>
                  <c:x val="-0.11939245040721846"/>
                  <c:y val="-0.22795735222092459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D6-4F25-BD92-E8F0B86F1B03}"/>
                </c:ext>
              </c:extLst>
            </c:dLbl>
            <c:dLbl>
              <c:idx val="6"/>
              <c:layout>
                <c:manualLayout>
                  <c:x val="-0.31220688303881877"/>
                  <c:y val="-5.047937973270582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D6-4F25-BD92-E8F0B86F1B03}"/>
                </c:ext>
              </c:extLst>
            </c:dLbl>
            <c:dLbl>
              <c:idx val="7"/>
              <c:layout>
                <c:manualLayout>
                  <c:x val="0.27438937514784933"/>
                  <c:y val="8.403963380175560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D6-4F25-BD92-E8F0B86F1B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correnti per miss-prog'!$D$41:$D$48</c:f>
              <c:strCache>
                <c:ptCount val="8"/>
                <c:pt idx="0">
                  <c:v>1 - Interventi per l'infanzia e i minori e per asili nido</c:v>
                </c:pt>
                <c:pt idx="1">
                  <c:v>2 - Interventi per la disabilità</c:v>
                </c:pt>
                <c:pt idx="2">
                  <c:v>3 - Interventi per gli anziani</c:v>
                </c:pt>
                <c:pt idx="3">
                  <c:v>4 - Interventi per soggetti a rischio di esclusione sociale</c:v>
                </c:pt>
                <c:pt idx="4">
                  <c:v>5 - Interventi per le famiglie</c:v>
                </c:pt>
                <c:pt idx="5">
                  <c:v>6 - Interventi per il diritto alla casa</c:v>
                </c:pt>
                <c:pt idx="6">
                  <c:v>7 - Programmazione e governo della rete dei servizi sociosanitari e sociali</c:v>
                </c:pt>
                <c:pt idx="7">
                  <c:v>9 - Servizio necroscopico e cimiteriale</c:v>
                </c:pt>
              </c:strCache>
            </c:strRef>
          </c:cat>
          <c:val>
            <c:numRef>
              <c:f>'spese correnti per miss-prog'!$E$41:$E$48</c:f>
              <c:numCache>
                <c:formatCode>#,##0.00</c:formatCode>
                <c:ptCount val="8"/>
                <c:pt idx="0">
                  <c:v>3114754.6</c:v>
                </c:pt>
                <c:pt idx="1">
                  <c:v>2036021</c:v>
                </c:pt>
                <c:pt idx="2">
                  <c:v>264733</c:v>
                </c:pt>
                <c:pt idx="3">
                  <c:v>277473</c:v>
                </c:pt>
                <c:pt idx="4">
                  <c:v>0</c:v>
                </c:pt>
                <c:pt idx="5">
                  <c:v>267576</c:v>
                </c:pt>
                <c:pt idx="6">
                  <c:v>63270</c:v>
                </c:pt>
                <c:pt idx="7">
                  <c:v>105200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D6-4F25-BD92-E8F0B86F1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MISSIONE 15 - POLITICHE PER IL LAVORO E LA FORMAZIONE PROFESSIONALE - SPESE CORRENTI PER PROGRAMMA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1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07-456E-B8CF-187945C95C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07-456E-B8CF-187945C95C61}"/>
              </c:ext>
            </c:extLst>
          </c:dPt>
          <c:dLbls>
            <c:dLbl>
              <c:idx val="1"/>
              <c:layout>
                <c:manualLayout>
                  <c:x val="-8.8450855281020993E-2"/>
                  <c:y val="-0.19310764189158436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07-456E-B8CF-187945C95C6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correnti per miss-prog'!$D$54:$D$55</c:f>
              <c:strCache>
                <c:ptCount val="2"/>
                <c:pt idx="0">
                  <c:v>2 - Formazione professionale</c:v>
                </c:pt>
                <c:pt idx="1">
                  <c:v>3 - Sostegno all'occupazione</c:v>
                </c:pt>
              </c:strCache>
            </c:strRef>
          </c:cat>
          <c:val>
            <c:numRef>
              <c:f>'spese correnti per miss-prog'!$E$54:$E$55</c:f>
              <c:numCache>
                <c:formatCode>#,##0.00</c:formatCode>
                <c:ptCount val="2"/>
                <c:pt idx="0">
                  <c:v>26600</c:v>
                </c:pt>
                <c:pt idx="1">
                  <c:v>108647.4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7-456E-B8CF-187945C95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MISSIONE 20 - FONDI ACCANTONAMENTI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DD-4F2A-830D-1064BF124875}"/>
              </c:ext>
            </c:extLst>
          </c:dPt>
          <c:dPt>
            <c:idx val="1"/>
            <c:bubble3D val="0"/>
            <c:explosion val="23"/>
            <c:extLst>
              <c:ext xmlns:c16="http://schemas.microsoft.com/office/drawing/2014/chart" uri="{C3380CC4-5D6E-409C-BE32-E72D297353CC}">
                <c16:uniqueId val="{00000001-F6DD-4F2A-830D-1064BF1248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DD-4F2A-830D-1064BF124875}"/>
              </c:ext>
            </c:extLst>
          </c:dPt>
          <c:dLbls>
            <c:dLbl>
              <c:idx val="0"/>
              <c:layout>
                <c:manualLayout>
                  <c:x val="0.14470818626120022"/>
                  <c:y val="1.829466114423558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DD-4F2A-830D-1064BF124875}"/>
                </c:ext>
              </c:extLst>
            </c:dLbl>
            <c:dLbl>
              <c:idx val="1"/>
              <c:layout>
                <c:manualLayout>
                  <c:x val="-0.40008811954885459"/>
                  <c:y val="-0.1844391243002139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D-4F2A-830D-1064BF124875}"/>
                </c:ext>
              </c:extLst>
            </c:dLbl>
            <c:dLbl>
              <c:idx val="2"/>
              <c:layout>
                <c:manualLayout>
                  <c:x val="-0.18599199022535981"/>
                  <c:y val="3.67458923125938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D-4F2A-830D-1064BF1248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correnti per miss-prog'!$D$61:$D$63</c:f>
              <c:strCache>
                <c:ptCount val="3"/>
                <c:pt idx="0">
                  <c:v>1 - Fondo di riserva</c:v>
                </c:pt>
                <c:pt idx="1">
                  <c:v>2 - Fondo crediti di dubbia esigibilità</c:v>
                </c:pt>
                <c:pt idx="2">
                  <c:v>3 - Altri fondi</c:v>
                </c:pt>
              </c:strCache>
            </c:strRef>
          </c:cat>
          <c:val>
            <c:numRef>
              <c:f>'spese correnti per miss-prog'!$E$61:$E$63</c:f>
              <c:numCache>
                <c:formatCode>#,##0.00</c:formatCode>
                <c:ptCount val="3"/>
                <c:pt idx="0">
                  <c:v>124186</c:v>
                </c:pt>
                <c:pt idx="1">
                  <c:v>2191900</c:v>
                </c:pt>
                <c:pt idx="2">
                  <c:v>248270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DD-4F2A-830D-1064BF124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680452622180498E-2"/>
          <c:y val="8.8425805898456084E-2"/>
          <c:w val="0.84663909475563903"/>
          <c:h val="0.80370393808805429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80"/>
            <c:extLst>
              <c:ext xmlns:c16="http://schemas.microsoft.com/office/drawing/2014/chart" uri="{C3380CC4-5D6E-409C-BE32-E72D297353CC}">
                <c16:uniqueId val="{00000000-61B0-459C-89F2-0BA525B262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B0-459C-89F2-0BA525B262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B0-459C-89F2-0BA525B262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B0-459C-89F2-0BA525B2627A}"/>
              </c:ext>
            </c:extLst>
          </c:dPt>
          <c:dLbls>
            <c:dLbl>
              <c:idx val="0"/>
              <c:layout>
                <c:manualLayout>
                  <c:x val="0.15284047016975591"/>
                  <c:y val="-7.14300212470058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0-459C-89F2-0BA525B2627A}"/>
                </c:ext>
              </c:extLst>
            </c:dLbl>
            <c:dLbl>
              <c:idx val="1"/>
              <c:layout>
                <c:manualLayout>
                  <c:x val="-1.4633417408359894E-2"/>
                  <c:y val="0.76477488130230298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0-459C-89F2-0BA525B2627A}"/>
                </c:ext>
              </c:extLst>
            </c:dLbl>
            <c:dLbl>
              <c:idx val="2"/>
              <c:layout>
                <c:manualLayout>
                  <c:x val="-5.8068869508575212E-2"/>
                  <c:y val="3.736978706900585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B0-459C-89F2-0BA525B2627A}"/>
                </c:ext>
              </c:extLst>
            </c:dLbl>
            <c:dLbl>
              <c:idx val="3"/>
              <c:layout>
                <c:manualLayout>
                  <c:x val="-0.25990483287419019"/>
                  <c:y val="0.65684884063019178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B0-459C-89F2-0BA525B262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'entrate per titoli tip.categ'!$B$7:$B$10</c:f>
              <c:strCache>
                <c:ptCount val="4"/>
                <c:pt idx="0">
                  <c:v>Tipologia 101: Imposte, tasse e proventi assimilati</c:v>
                </c:pt>
                <c:pt idx="1">
                  <c:v>Tipologia 104: Compartecipazioni di tributi</c:v>
                </c:pt>
                <c:pt idx="2">
                  <c:v>Tipologia 301: Fondi perequativi da Amministrazioni Centrali</c:v>
                </c:pt>
                <c:pt idx="3">
                  <c:v>Tipologia 302: Fondi perequativi dalla Regione o Provincia autonoma</c:v>
                </c:pt>
              </c:strCache>
            </c:strRef>
          </c:cat>
          <c:val>
            <c:numRef>
              <c:f>'entrate per titoli tip.categ'!$C$7:$C$10</c:f>
              <c:numCache>
                <c:formatCode>#,##0.00</c:formatCode>
                <c:ptCount val="4"/>
                <c:pt idx="0">
                  <c:v>18567655</c:v>
                </c:pt>
                <c:pt idx="1">
                  <c:v>20000</c:v>
                </c:pt>
                <c:pt idx="2">
                  <c:v>2650000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B0-459C-89F2-0BA525B26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47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ECE3-4903-BAAE-2EE28A798A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E3-4903-BAAE-2EE28A798A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E3-4903-BAAE-2EE28A798A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E3-4903-BAAE-2EE28A798A9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CE3-4903-BAAE-2EE28A798A90}"/>
              </c:ext>
            </c:extLst>
          </c:dPt>
          <c:dLbls>
            <c:dLbl>
              <c:idx val="0"/>
              <c:layout>
                <c:manualLayout>
                  <c:x val="1.9359652697077789E-2"/>
                  <c:y val="0.20492281581572269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3-4903-BAAE-2EE28A798A90}"/>
                </c:ext>
              </c:extLst>
            </c:dLbl>
            <c:dLbl>
              <c:idx val="1"/>
              <c:layout>
                <c:manualLayout>
                  <c:x val="-1.582344751152152E-2"/>
                  <c:y val="-4.398487220138238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E3-4903-BAAE-2EE28A798A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'entrate per titoli tip.categ'!$B$17:$B$21</c:f>
              <c:strCache>
                <c:ptCount val="5"/>
                <c:pt idx="0">
                  <c:v>Tipologia 100: Vendita di beni e servizi e proventi derivanti dalla gestione dei beni</c:v>
                </c:pt>
                <c:pt idx="1">
                  <c:v>Tipologia 200: Proventi derivanti dall'attività di controllo e repressione delle irregolarità e degli illeciti</c:v>
                </c:pt>
                <c:pt idx="2">
                  <c:v>Tipologia 300: Interessi attivi</c:v>
                </c:pt>
                <c:pt idx="3">
                  <c:v>Tipologia 400: Altre entrate da redditi da capitale</c:v>
                </c:pt>
                <c:pt idx="4">
                  <c:v>Tipologia 500: Rimborsi e altre entrate correnti</c:v>
                </c:pt>
              </c:strCache>
            </c:strRef>
          </c:cat>
          <c:val>
            <c:numRef>
              <c:f>'entrate per titoli tip.categ'!$C$17:$C$21</c:f>
              <c:numCache>
                <c:formatCode>#,##0.00</c:formatCode>
                <c:ptCount val="5"/>
                <c:pt idx="0">
                  <c:v>5068250</c:v>
                </c:pt>
                <c:pt idx="1">
                  <c:v>2510000</c:v>
                </c:pt>
                <c:pt idx="2">
                  <c:v>11000</c:v>
                </c:pt>
                <c:pt idx="3" formatCode="General">
                  <c:v>0</c:v>
                </c:pt>
                <c:pt idx="4">
                  <c:v>1946426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E3-4903-BAAE-2EE28A79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4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B7-44FA-A4D8-71BC0892A42F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1DB7-44FA-A4D8-71BC0892A4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B7-44FA-A4D8-71BC0892A4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B7-44FA-A4D8-71BC0892A42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DB7-44FA-A4D8-71BC0892A42F}"/>
              </c:ext>
            </c:extLst>
          </c:dPt>
          <c:dLbls>
            <c:dLbl>
              <c:idx val="0"/>
              <c:layout>
                <c:manualLayout>
                  <c:x val="0.17784964990125421"/>
                  <c:y val="1.45251396648044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B7-44FA-A4D8-71BC0892A42F}"/>
                </c:ext>
              </c:extLst>
            </c:dLbl>
            <c:dLbl>
              <c:idx val="1"/>
              <c:layout>
                <c:manualLayout>
                  <c:x val="4.794798532919551E-2"/>
                  <c:y val="0.24113701073708516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B7-44FA-A4D8-71BC0892A42F}"/>
                </c:ext>
              </c:extLst>
            </c:dLbl>
            <c:dLbl>
              <c:idx val="3"/>
              <c:layout>
                <c:manualLayout>
                  <c:x val="-0.16815907571626568"/>
                  <c:y val="-5.0260426470278589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B7-44FA-A4D8-71BC0892A42F}"/>
                </c:ext>
              </c:extLst>
            </c:dLbl>
            <c:dLbl>
              <c:idx val="4"/>
              <c:layout>
                <c:manualLayout>
                  <c:x val="-8.8487265639026397E-2"/>
                  <c:y val="-8.8533849469933576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B7-44FA-A4D8-71BC0892A4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'entrate per titoli tip.categ'!$B$24:$B$28</c:f>
              <c:strCache>
                <c:ptCount val="5"/>
                <c:pt idx="0">
                  <c:v>Tipologia 100: Tributi in conto capitale</c:v>
                </c:pt>
                <c:pt idx="1">
                  <c:v>Tipologia 200: Contributi agli investimenti</c:v>
                </c:pt>
                <c:pt idx="2">
                  <c:v>Tipologia 300: Altri trasferimenti in conto capitale</c:v>
                </c:pt>
                <c:pt idx="3">
                  <c:v>Tipologia 400: Entrate da alienazione di beni materiali ed immateriali</c:v>
                </c:pt>
                <c:pt idx="4">
                  <c:v>Tipologia 500: Altre entrate in conto capitale</c:v>
                </c:pt>
              </c:strCache>
            </c:strRef>
          </c:cat>
          <c:val>
            <c:numRef>
              <c:f>'entrate per titoli tip.categ'!$C$24:$C$28</c:f>
              <c:numCache>
                <c:formatCode>#,##0.00</c:formatCode>
                <c:ptCount val="5"/>
                <c:pt idx="0">
                  <c:v>0</c:v>
                </c:pt>
                <c:pt idx="1">
                  <c:v>4798858.75</c:v>
                </c:pt>
                <c:pt idx="2">
                  <c:v>0</c:v>
                </c:pt>
                <c:pt idx="3">
                  <c:v>214000</c:v>
                </c:pt>
                <c:pt idx="4">
                  <c:v>6652651.6699999999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B7-44FA-A4D8-71BC0892A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21"/>
            <c:extLst>
              <c:ext xmlns:c16="http://schemas.microsoft.com/office/drawing/2014/chart" uri="{C3380CC4-5D6E-409C-BE32-E72D297353CC}">
                <c16:uniqueId val="{00000000-F418-43BB-AD07-4DF9540073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18-43BB-AD07-4DF954007332}"/>
              </c:ext>
            </c:extLst>
          </c:dPt>
          <c:dLbls>
            <c:dLbl>
              <c:idx val="0"/>
              <c:layout>
                <c:manualLayout>
                  <c:x val="-2.7182139561725934E-2"/>
                  <c:y val="-0.41711191301664946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18-43BB-AD07-4DF95400733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'entrate per titoli tip.categ'!$B$46:$B$47</c:f>
              <c:strCache>
                <c:ptCount val="2"/>
                <c:pt idx="0">
                  <c:v>Tipologia 100: Entrate per partite di giro</c:v>
                </c:pt>
                <c:pt idx="1">
                  <c:v>Tipologia 200: Entrate per conto terzi</c:v>
                </c:pt>
              </c:strCache>
            </c:strRef>
          </c:cat>
          <c:val>
            <c:numRef>
              <c:f>'entrate per titoli tip.categ'!$C$46:$C$47</c:f>
              <c:numCache>
                <c:formatCode>#,##0.00</c:formatCode>
                <c:ptCount val="2"/>
                <c:pt idx="0">
                  <c:v>5261000</c:v>
                </c:pt>
                <c:pt idx="1">
                  <c:v>616000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18-43BB-AD07-4DF954007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9879704091785362E-2"/>
          <c:y val="0.15475680576925471"/>
          <c:w val="0.88861632288313186"/>
          <c:h val="0.75310586571979721"/>
        </c:manualLayout>
      </c:layout>
      <c:lineChart>
        <c:grouping val="standard"/>
        <c:varyColors val="0"/>
        <c:ser>
          <c:idx val="0"/>
          <c:order val="0"/>
          <c:tx>
            <c:strRef>
              <c:f>'Spese Riep Titoli'!$A$11</c:f>
              <c:strCache>
                <c:ptCount val="1"/>
                <c:pt idx="0">
                  <c:v>TOTALE COMPLESSIVO SPESE</c:v>
                </c:pt>
              </c:strCache>
            </c:strRef>
          </c:tx>
          <c:marker>
            <c:symbol val="none"/>
          </c:marker>
          <c:cat>
            <c:numRef>
              <c:f>'Spese Riep Titoli'!$B$10:$E$10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'Spese Riep Titoli'!$B$11:$E$11</c:f>
              <c:numCache>
                <c:formatCode>#,##0.00</c:formatCode>
                <c:ptCount val="4"/>
                <c:pt idx="0">
                  <c:v>76288406.019999996</c:v>
                </c:pt>
                <c:pt idx="1">
                  <c:v>52257007.420000002</c:v>
                </c:pt>
                <c:pt idx="2">
                  <c:v>50757119.399999999</c:v>
                </c:pt>
                <c:pt idx="3">
                  <c:v>40708893.219999999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37-4ADF-B3AA-6A95F0ADC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136560"/>
        <c:axId val="455137736"/>
      </c:lineChart>
      <c:catAx>
        <c:axId val="45513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55137736"/>
        <c:crosses val="autoZero"/>
        <c:auto val="1"/>
        <c:lblAlgn val="ctr"/>
        <c:lblOffset val="100"/>
        <c:noMultiLvlLbl val="0"/>
      </c:catAx>
      <c:valAx>
        <c:axId val="45513773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55136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TOTALE SPESE PER MISSIONI - PREVISIONE 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657705944651655"/>
          <c:y val="0.11334872029885151"/>
          <c:w val="0.66789851268591427"/>
          <c:h val="0.8057188407004679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AB-485F-8F10-56AE579DD9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AB-485F-8F10-56AE579DD9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AB-485F-8F10-56AE579DD94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AB-485F-8F10-56AE579DD94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6AB-485F-8F10-56AE579DD94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6AB-485F-8F10-56AE579DD94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6AB-485F-8F10-56AE579DD94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6AB-485F-8F10-56AE579DD94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6AB-485F-8F10-56AE579DD94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6AB-485F-8F10-56AE579DD94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6AB-485F-8F10-56AE579DD94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76AB-485F-8F10-56AE579DD94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6AB-485F-8F10-56AE579DD94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6AB-485F-8F10-56AE579DD94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6AB-485F-8F10-56AE579DD94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6AB-485F-8F10-56AE579DD94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6AB-485F-8F10-56AE579DD94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6AB-485F-8F10-56AE579DD94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6AB-485F-8F10-56AE579DD945}"/>
              </c:ext>
            </c:extLst>
          </c:dPt>
          <c:dLbls>
            <c:dLbl>
              <c:idx val="0"/>
              <c:layout>
                <c:manualLayout>
                  <c:x val="-1.4683335635677119E-2"/>
                  <c:y val="1.19955005624297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B-485F-8F10-56AE579DD945}"/>
                </c:ext>
              </c:extLst>
            </c:dLbl>
            <c:dLbl>
              <c:idx val="1"/>
              <c:layout>
                <c:manualLayout>
                  <c:x val="1.8355205599300088E-3"/>
                  <c:y val="-3.59282867419350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B-485F-8F10-56AE579DD945}"/>
                </c:ext>
              </c:extLst>
            </c:dLbl>
            <c:dLbl>
              <c:idx val="2"/>
              <c:layout>
                <c:manualLayout>
                  <c:x val="-9.2987060827922827E-4"/>
                  <c:y val="-0.2156888166756933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B-485F-8F10-56AE579DD945}"/>
                </c:ext>
              </c:extLst>
            </c:dLbl>
            <c:dLbl>
              <c:idx val="3"/>
              <c:layout>
                <c:manualLayout>
                  <c:x val="3.6497029976515924E-2"/>
                  <c:y val="1.285961477037582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AB-485F-8F10-56AE579DD945}"/>
                </c:ext>
              </c:extLst>
            </c:dLbl>
            <c:dLbl>
              <c:idx val="4"/>
              <c:layout>
                <c:manualLayout>
                  <c:x val="5.3535197906230333E-2"/>
                  <c:y val="-9.9267175589484984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AB-485F-8F10-56AE579DD945}"/>
                </c:ext>
              </c:extLst>
            </c:dLbl>
            <c:dLbl>
              <c:idx val="6"/>
              <c:layout>
                <c:manualLayout>
                  <c:x val="-3.555969977437031E-3"/>
                  <c:y val="5.53078642947409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AB-485F-8F10-56AE579DD945}"/>
                </c:ext>
              </c:extLst>
            </c:dLbl>
            <c:dLbl>
              <c:idx val="7"/>
              <c:layout>
                <c:manualLayout>
                  <c:x val="-3.3927706405120411E-2"/>
                  <c:y val="2.259795303364857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AB-485F-8F10-56AE579DD945}"/>
                </c:ext>
              </c:extLst>
            </c:dLbl>
            <c:dLbl>
              <c:idx val="8"/>
              <c:layout>
                <c:manualLayout>
                  <c:x val="-5.5935994842749921E-2"/>
                  <c:y val="-4.595470010693107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AB-485F-8F10-56AE579DD945}"/>
                </c:ext>
              </c:extLst>
            </c:dLbl>
            <c:dLbl>
              <c:idx val="9"/>
              <c:layout>
                <c:manualLayout>
                  <c:x val="2.0497306257770409E-3"/>
                  <c:y val="6.92543432070991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AB-485F-8F10-56AE579DD945}"/>
                </c:ext>
              </c:extLst>
            </c:dLbl>
            <c:dLbl>
              <c:idx val="10"/>
              <c:layout>
                <c:manualLayout>
                  <c:x val="4.7953216374269021E-4"/>
                  <c:y val="-6.201080420502992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AB-485F-8F10-56AE579DD945}"/>
                </c:ext>
              </c:extLst>
            </c:dLbl>
            <c:dLbl>
              <c:idx val="16"/>
              <c:layout>
                <c:manualLayout>
                  <c:x val="-1.3909840217341254E-3"/>
                  <c:y val="-0.1315010068185921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6AB-485F-8F10-56AE579DD945}"/>
                </c:ext>
              </c:extLst>
            </c:dLbl>
            <c:dLbl>
              <c:idx val="18"/>
              <c:layout>
                <c:manualLayout>
                  <c:x val="8.9839158263111854E-2"/>
                  <c:y val="-1.95371134163785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6AB-485F-8F10-56AE579DD94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Riep. missioni'!$A$5:$A$23</c:f>
              <c:strCache>
                <c:ptCount val="19"/>
                <c:pt idx="0">
                  <c:v>TOTALE MISSIONE 01</c:v>
                </c:pt>
                <c:pt idx="1">
                  <c:v>TOTALE MISSIONE 03</c:v>
                </c:pt>
                <c:pt idx="2">
                  <c:v>TOTALE MISSIONE 04</c:v>
                </c:pt>
                <c:pt idx="3">
                  <c:v>TOTALE MISSIONE 05</c:v>
                </c:pt>
                <c:pt idx="4">
                  <c:v>TOTALE MISSIONE 06</c:v>
                </c:pt>
                <c:pt idx="5">
                  <c:v>TOTALE MISSIONE 07</c:v>
                </c:pt>
                <c:pt idx="6">
                  <c:v>TOTALE MISSIONE 08</c:v>
                </c:pt>
                <c:pt idx="7">
                  <c:v>TOTALE MISSIONE 09</c:v>
                </c:pt>
                <c:pt idx="8">
                  <c:v>TOTALE MISSIONE 10</c:v>
                </c:pt>
                <c:pt idx="9">
                  <c:v>TOTALE MISSIONE 11</c:v>
                </c:pt>
                <c:pt idx="10">
                  <c:v>TOTALE MISSIONE 12</c:v>
                </c:pt>
                <c:pt idx="11">
                  <c:v>TOTALE MISSIONE 13</c:v>
                </c:pt>
                <c:pt idx="12">
                  <c:v>TOTALE MISSIONE 14</c:v>
                </c:pt>
                <c:pt idx="13">
                  <c:v>TOTALE MISSIONE 15</c:v>
                </c:pt>
                <c:pt idx="14">
                  <c:v>TOTALE MISSIONE 17</c:v>
                </c:pt>
                <c:pt idx="15">
                  <c:v>TOTALE MISSIONE 19</c:v>
                </c:pt>
                <c:pt idx="16">
                  <c:v>TOTALE MISSIONE 20</c:v>
                </c:pt>
                <c:pt idx="17">
                  <c:v>TOTALE MISSIONE 50</c:v>
                </c:pt>
                <c:pt idx="18">
                  <c:v>TOTALE MISSIONE 99</c:v>
                </c:pt>
              </c:strCache>
            </c:strRef>
          </c:cat>
          <c:val>
            <c:numRef>
              <c:f>'Spese Riep. missioni'!$D$5:$D$23</c:f>
              <c:numCache>
                <c:formatCode>#,##0.00</c:formatCode>
                <c:ptCount val="19"/>
                <c:pt idx="0">
                  <c:v>7557390.5</c:v>
                </c:pt>
                <c:pt idx="1">
                  <c:v>2089898</c:v>
                </c:pt>
                <c:pt idx="2">
                  <c:v>8742642.0600000005</c:v>
                </c:pt>
                <c:pt idx="3">
                  <c:v>1287805.8700000001</c:v>
                </c:pt>
                <c:pt idx="4">
                  <c:v>1742888.74</c:v>
                </c:pt>
                <c:pt idx="5">
                  <c:v>7000</c:v>
                </c:pt>
                <c:pt idx="6">
                  <c:v>611244</c:v>
                </c:pt>
                <c:pt idx="7">
                  <c:v>6333428</c:v>
                </c:pt>
                <c:pt idx="8">
                  <c:v>8257966.25</c:v>
                </c:pt>
                <c:pt idx="9">
                  <c:v>17900</c:v>
                </c:pt>
                <c:pt idx="10">
                  <c:v>6145027.5999999996</c:v>
                </c:pt>
                <c:pt idx="11">
                  <c:v>33500</c:v>
                </c:pt>
                <c:pt idx="12">
                  <c:v>231198</c:v>
                </c:pt>
                <c:pt idx="13">
                  <c:v>135247.4</c:v>
                </c:pt>
                <c:pt idx="14">
                  <c:v>259934</c:v>
                </c:pt>
                <c:pt idx="15">
                  <c:v>17500</c:v>
                </c:pt>
                <c:pt idx="16">
                  <c:v>2564356</c:v>
                </c:pt>
                <c:pt idx="17">
                  <c:v>345081</c:v>
                </c:pt>
                <c:pt idx="18">
                  <c:v>5877000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6AB-485F-8F10-56AE579DD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MISSIONE 1 - SERVIZI ISTITUZIONALI, GENERALI E DI GESTIONE - SPESE CORRENTI PER PROGRAMMA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'spese correnti per miss-prog'!$E$1</c:f>
              <c:strCache>
                <c:ptCount val="1"/>
                <c:pt idx="0">
                  <c:v>Previsione Iniziale Competenza</c:v>
                </c:pt>
              </c:strCache>
            </c:strRef>
          </c:tx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0D-4ED5-9FA2-0DC2824A65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0D-4ED5-9FA2-0DC2824A65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0D-4ED5-9FA2-0DC2824A65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60D-4ED5-9FA2-0DC2824A65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60D-4ED5-9FA2-0DC2824A65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60D-4ED5-9FA2-0DC2824A658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60D-4ED5-9FA2-0DC2824A658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60D-4ED5-9FA2-0DC2824A658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60D-4ED5-9FA2-0DC2824A658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60D-4ED5-9FA2-0DC2824A658A}"/>
              </c:ext>
            </c:extLst>
          </c:dPt>
          <c:dLbls>
            <c:dLbl>
              <c:idx val="0"/>
              <c:layout>
                <c:manualLayout>
                  <c:x val="-9.8685840285033494E-2"/>
                  <c:y val="-5.11397126657457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0D-4ED5-9FA2-0DC2824A658A}"/>
                </c:ext>
              </c:extLst>
            </c:dLbl>
            <c:dLbl>
              <c:idx val="1"/>
              <c:layout>
                <c:manualLayout>
                  <c:x val="-0.12010316311967911"/>
                  <c:y val="-0.15056933272827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0D-4ED5-9FA2-0DC2824A658A}"/>
                </c:ext>
              </c:extLst>
            </c:dLbl>
            <c:dLbl>
              <c:idx val="4"/>
              <c:layout>
                <c:manualLayout>
                  <c:x val="-8.5603636087975398E-3"/>
                  <c:y val="4.30452843172944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0D-4ED5-9FA2-0DC2824A658A}"/>
                </c:ext>
              </c:extLst>
            </c:dLbl>
            <c:dLbl>
              <c:idx val="5"/>
              <c:layout>
                <c:manualLayout>
                  <c:x val="4.7129856988889364E-2"/>
                  <c:y val="3.0605835448529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0D-4ED5-9FA2-0DC2824A658A}"/>
                </c:ext>
              </c:extLst>
            </c:dLbl>
            <c:dLbl>
              <c:idx val="9"/>
              <c:layout>
                <c:manualLayout>
                  <c:x val="6.2775054959904819E-2"/>
                  <c:y val="-5.0310123520817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0D-4ED5-9FA2-0DC2824A65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correnti per miss-prog'!$D$2:$D$11</c:f>
              <c:strCache>
                <c:ptCount val="10"/>
                <c:pt idx="0">
                  <c:v>1 - Organi istituzionali</c:v>
                </c:pt>
                <c:pt idx="1">
                  <c:v>2 - Segreteria generale</c:v>
                </c:pt>
                <c:pt idx="2">
                  <c:v>3 - Gestione economica , finanziaria, programmazione , provveditorato</c:v>
                </c:pt>
                <c:pt idx="3">
                  <c:v>4 - Gestione delle Entrate tributarie e servizi fiscali</c:v>
                </c:pt>
                <c:pt idx="4">
                  <c:v>5 - Gestione dei beni demaniali e patrimoniali</c:v>
                </c:pt>
                <c:pt idx="5">
                  <c:v>6 - Ufficio Tecnico</c:v>
                </c:pt>
                <c:pt idx="6">
                  <c:v>7 - Elezioni e consultazioni popolari - Anagrafe e stato civile</c:v>
                </c:pt>
                <c:pt idx="7">
                  <c:v>8 - Statistica e Sistemi informativi</c:v>
                </c:pt>
                <c:pt idx="8">
                  <c:v>10 - Risorse Umane</c:v>
                </c:pt>
                <c:pt idx="9">
                  <c:v>11 - Altri Servizi Generali</c:v>
                </c:pt>
              </c:strCache>
            </c:strRef>
          </c:cat>
          <c:val>
            <c:numRef>
              <c:f>'spese correnti per miss-prog'!$E$2:$E$11</c:f>
              <c:numCache>
                <c:formatCode>#,##0.00</c:formatCode>
                <c:ptCount val="10"/>
                <c:pt idx="0">
                  <c:v>750697</c:v>
                </c:pt>
                <c:pt idx="1">
                  <c:v>695789</c:v>
                </c:pt>
                <c:pt idx="2">
                  <c:v>685209</c:v>
                </c:pt>
                <c:pt idx="3">
                  <c:v>434366</c:v>
                </c:pt>
                <c:pt idx="4">
                  <c:v>1006929</c:v>
                </c:pt>
                <c:pt idx="5">
                  <c:v>921196</c:v>
                </c:pt>
                <c:pt idx="6">
                  <c:v>643795</c:v>
                </c:pt>
                <c:pt idx="7">
                  <c:v>407714</c:v>
                </c:pt>
                <c:pt idx="8">
                  <c:v>346039</c:v>
                </c:pt>
                <c:pt idx="9">
                  <c:v>1100152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0D-4ED5-9FA2-0DC2824A6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MISSIONE 4 - ISTRUZIONE E DIRITTO ALLO STUDIO - SPESE CORRENTI PER PROGRAMMA</a:t>
            </a:r>
          </a:p>
        </c:rich>
      </c:tx>
      <c:layout>
        <c:manualLayout>
          <c:xMode val="edge"/>
          <c:yMode val="edge"/>
          <c:x val="0.11973513463101376"/>
          <c:y val="2.7467854396988258E-2"/>
        </c:manualLayout>
      </c:layout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4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D4-4A40-AB68-39A4F3EDDC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D4-4A40-AB68-39A4F3EDDC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D4-4A40-AB68-39A4F3EDDC0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D4-4A40-AB68-39A4F3EDDC07}"/>
              </c:ext>
            </c:extLst>
          </c:dPt>
          <c:dLbls>
            <c:dLbl>
              <c:idx val="0"/>
              <c:layout>
                <c:manualLayout>
                  <c:x val="3.8660755640839012E-2"/>
                  <c:y val="-9.1568382278395461E-4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D4-4A40-AB68-39A4F3EDDC07}"/>
                </c:ext>
              </c:extLst>
            </c:dLbl>
            <c:dLbl>
              <c:idx val="1"/>
              <c:layout>
                <c:manualLayout>
                  <c:x val="-1.1279295970356647E-2"/>
                  <c:y val="5.3169409617789196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D4-4A40-AB68-39A4F3EDDC07}"/>
                </c:ext>
              </c:extLst>
            </c:dLbl>
            <c:dLbl>
              <c:idx val="2"/>
              <c:layout>
                <c:manualLayout>
                  <c:x val="-5.6364983788791102E-2"/>
                  <c:y val="-7.792098949004765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4-4A40-AB68-39A4F3EDDC07}"/>
                </c:ext>
              </c:extLst>
            </c:dLbl>
            <c:dLbl>
              <c:idx val="3"/>
              <c:layout>
                <c:manualLayout>
                  <c:x val="-0.16485059559862708"/>
                  <c:y val="8.3690333869172184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4-4A40-AB68-39A4F3EDDC0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correnti per miss-prog'!$D$15:$D$18</c:f>
              <c:strCache>
                <c:ptCount val="4"/>
                <c:pt idx="0">
                  <c:v>1 - Istruzione prescolastica</c:v>
                </c:pt>
                <c:pt idx="1">
                  <c:v>2 - Altri ordini di istruzione non universitaria</c:v>
                </c:pt>
                <c:pt idx="2">
                  <c:v>6 - Servizi ausiliari all’istruzione</c:v>
                </c:pt>
                <c:pt idx="3">
                  <c:v>7 - Diritto allo studio</c:v>
                </c:pt>
              </c:strCache>
            </c:strRef>
          </c:cat>
          <c:val>
            <c:numRef>
              <c:f>'spese correnti per miss-prog'!$E$15:$E$18</c:f>
              <c:numCache>
                <c:formatCode>#,##0.00</c:formatCode>
                <c:ptCount val="4"/>
                <c:pt idx="0">
                  <c:v>540650</c:v>
                </c:pt>
                <c:pt idx="1">
                  <c:v>861932</c:v>
                </c:pt>
                <c:pt idx="2">
                  <c:v>1945815</c:v>
                </c:pt>
                <c:pt idx="3">
                  <c:v>46350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D4-4A40-AB68-39A4F3EDD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21</xdr:row>
      <xdr:rowOff>180975</xdr:rowOff>
    </xdr:from>
    <xdr:to>
      <xdr:col>4</xdr:col>
      <xdr:colOff>600075</xdr:colOff>
      <xdr:row>36</xdr:row>
      <xdr:rowOff>66675</xdr:rowOff>
    </xdr:to>
    <xdr:graphicFrame macro="">
      <xdr:nvGraphicFramePr>
        <xdr:cNvPr id="1106" name="Grafico 3">
          <a:extLst>
            <a:ext uri="{FF2B5EF4-FFF2-40B4-BE49-F238E27FC236}">
              <a16:creationId xmlns:a16="http://schemas.microsoft.com/office/drawing/2014/main" id="{9755E8C2-E20F-6C0E-3B3E-288D7C8B3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53</xdr:row>
      <xdr:rowOff>123825</xdr:rowOff>
    </xdr:from>
    <xdr:to>
      <xdr:col>4</xdr:col>
      <xdr:colOff>752475</xdr:colOff>
      <xdr:row>77</xdr:row>
      <xdr:rowOff>123825</xdr:rowOff>
    </xdr:to>
    <xdr:graphicFrame macro="">
      <xdr:nvGraphicFramePr>
        <xdr:cNvPr id="16740" name="Grafico 1">
          <a:extLst>
            <a:ext uri="{FF2B5EF4-FFF2-40B4-BE49-F238E27FC236}">
              <a16:creationId xmlns:a16="http://schemas.microsoft.com/office/drawing/2014/main" id="{715431A8-094C-D3D9-AE93-FA441B18B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1228725</xdr:colOff>
      <xdr:row>79</xdr:row>
      <xdr:rowOff>38100</xdr:rowOff>
    </xdr:from>
    <xdr:to>
      <xdr:col>4</xdr:col>
      <xdr:colOff>800100</xdr:colOff>
      <xdr:row>98</xdr:row>
      <xdr:rowOff>123825</xdr:rowOff>
    </xdr:to>
    <xdr:graphicFrame macro="">
      <xdr:nvGraphicFramePr>
        <xdr:cNvPr id="16741" name="Grafico 2">
          <a:extLst>
            <a:ext uri="{FF2B5EF4-FFF2-40B4-BE49-F238E27FC236}">
              <a16:creationId xmlns:a16="http://schemas.microsoft.com/office/drawing/2014/main" id="{DF66C497-FCD3-B714-B796-2C9EBBDF3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1266825</xdr:colOff>
      <xdr:row>100</xdr:row>
      <xdr:rowOff>142875</xdr:rowOff>
    </xdr:from>
    <xdr:to>
      <xdr:col>4</xdr:col>
      <xdr:colOff>695325</xdr:colOff>
      <xdr:row>120</xdr:row>
      <xdr:rowOff>66675</xdr:rowOff>
    </xdr:to>
    <xdr:graphicFrame macro="">
      <xdr:nvGraphicFramePr>
        <xdr:cNvPr id="16742" name="Grafico 3">
          <a:extLst>
            <a:ext uri="{FF2B5EF4-FFF2-40B4-BE49-F238E27FC236}">
              <a16:creationId xmlns:a16="http://schemas.microsoft.com/office/drawing/2014/main" id="{09A1460E-E860-6E96-929F-08D2B9E08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1257300</xdr:colOff>
      <xdr:row>122</xdr:row>
      <xdr:rowOff>28575</xdr:rowOff>
    </xdr:from>
    <xdr:to>
      <xdr:col>4</xdr:col>
      <xdr:colOff>733425</xdr:colOff>
      <xdr:row>143</xdr:row>
      <xdr:rowOff>47625</xdr:rowOff>
    </xdr:to>
    <xdr:graphicFrame macro="">
      <xdr:nvGraphicFramePr>
        <xdr:cNvPr id="16743" name="Grafico 4">
          <a:extLst>
            <a:ext uri="{FF2B5EF4-FFF2-40B4-BE49-F238E27FC236}">
              <a16:creationId xmlns:a16="http://schemas.microsoft.com/office/drawing/2014/main" id="{D3C7711F-FD04-DFB5-8616-6E880FC13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555625</xdr:colOff>
      <xdr:row>123</xdr:row>
      <xdr:rowOff>127000</xdr:rowOff>
    </xdr:from>
    <xdr:to>
      <xdr:col>4</xdr:col>
      <xdr:colOff>492125</xdr:colOff>
      <xdr:row>126</xdr:row>
      <xdr:rowOff>95250</xdr:rowOff>
    </xdr:to>
    <xdr:sp macro="" textlink="">
      <xdr:nvSpPr>
        <xdr:cNvPr id="6" name="CasellaDiTesto 1">
          <a:extLst>
            <a:ext uri="{FF2B5EF4-FFF2-40B4-BE49-F238E27FC236}">
              <a16:creationId xmlns:a16="http://schemas.microsoft.com/office/drawing/2014/main" id="{C964C357-F99F-F4ED-BB7D-44989E0ECCEB}"/>
            </a:ext>
          </a:extLst>
        </xdr:cNvPr>
        <xdr:cNvSpPr txBox="1"/>
      </xdr:nvSpPr>
      <xdr:spPr>
        <a:xfrm>
          <a:off x="7794625" y="20716875"/>
          <a:ext cx="3016250" cy="444500"/>
        </a:xfrm>
        <a:prstGeom prst="rect">
          <a:avLst/>
        </a:prstGeom>
        <a:ln>
          <a:solidFill>
            <a:srgbClr val="4F81BD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t-IT" sz="1200" b="1"/>
            <a:t>ENTRATE PER CONTO TERZI E PARTITE</a:t>
          </a:r>
          <a:r>
            <a:rPr lang="it-IT" sz="1200" b="1" baseline="0"/>
            <a:t> DI GIRO</a:t>
          </a:r>
          <a:r>
            <a:rPr lang="it-IT" sz="1100" b="1">
              <a:latin typeface="Calibri"/>
            </a:rPr>
            <a:t>- PREVISIONE 2023</a:t>
          </a:r>
          <a:endParaRPr lang="it-IT" sz="1200" b="1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0.71777</cdr:x>
      <cdr:y>0.06667</cdr:y>
    </cdr:from>
    <cdr:to>
      <cdr:x>0.97422</cdr:x>
      <cdr:y>0.24444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7198179" y="285750"/>
          <a:ext cx="2571750" cy="76200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t-IT" sz="1200" b="1"/>
            <a:t>ENTRATE CORRENTI DI NATURA TRIBUTARIA, CONTRIBUTIVA E PEREQUATIVA - PREVISIONE 2024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0.65385</cdr:x>
      <cdr:y>0.02991</cdr:y>
    </cdr:from>
    <cdr:to>
      <cdr:x>0.98906</cdr:x>
      <cdr:y>0.1453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6477001" y="95251"/>
          <a:ext cx="3320593" cy="36739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4F81BD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it-IT" sz="1200" b="1"/>
            <a:t>ENTRATE EXTRATRIBUTARIE </a:t>
          </a:r>
          <a:r>
            <a:rPr lang="it-IT" sz="1100" b="1">
              <a:latin typeface="Calibri"/>
              <a:ea typeface="+mn-ea"/>
              <a:cs typeface="+mn-cs"/>
            </a:rPr>
            <a:t> - PREVISIONE 2024</a:t>
          </a:r>
          <a:endParaRPr lang="it-IT" sz="12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0.73127</cdr:x>
      <cdr:y>0.2459</cdr:y>
    </cdr:from>
    <cdr:to>
      <cdr:x>0.99511</cdr:x>
      <cdr:y>0.41538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7127875" y="761202"/>
          <a:ext cx="2571750" cy="52467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val="4F81BD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it-IT" sz="1200" b="1"/>
            <a:t>ENTRATE IN CONTO CAPITALE</a:t>
          </a:r>
          <a:r>
            <a:rPr lang="it-IT" sz="1100" b="1">
              <a:latin typeface="Calibri"/>
            </a:rPr>
            <a:t>- PREVISIONE 2024</a:t>
          </a:r>
          <a:endParaRPr lang="it-IT" sz="12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85725</xdr:rowOff>
    </xdr:from>
    <xdr:to>
      <xdr:col>4</xdr:col>
      <xdr:colOff>1238250</xdr:colOff>
      <xdr:row>34</xdr:row>
      <xdr:rowOff>9525</xdr:rowOff>
    </xdr:to>
    <xdr:graphicFrame macro="">
      <xdr:nvGraphicFramePr>
        <xdr:cNvPr id="12362" name="Grafico 5">
          <a:extLst>
            <a:ext uri="{FF2B5EF4-FFF2-40B4-BE49-F238E27FC236}">
              <a16:creationId xmlns:a16="http://schemas.microsoft.com/office/drawing/2014/main" id="{29F4BD9A-A49E-FD32-7571-6EB002977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28</xdr:row>
      <xdr:rowOff>19050</xdr:rowOff>
    </xdr:from>
    <xdr:to>
      <xdr:col>11</xdr:col>
      <xdr:colOff>228600</xdr:colOff>
      <xdr:row>82</xdr:row>
      <xdr:rowOff>19050</xdr:rowOff>
    </xdr:to>
    <xdr:graphicFrame macro="">
      <xdr:nvGraphicFramePr>
        <xdr:cNvPr id="5197" name="Grafico 1">
          <a:extLst>
            <a:ext uri="{FF2B5EF4-FFF2-40B4-BE49-F238E27FC236}">
              <a16:creationId xmlns:a16="http://schemas.microsoft.com/office/drawing/2014/main" id="{FC4BFF75-2EFB-341D-8062-4D24DD29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0</xdr:row>
      <xdr:rowOff>114300</xdr:rowOff>
    </xdr:from>
    <xdr:to>
      <xdr:col>17</xdr:col>
      <xdr:colOff>542925</xdr:colOff>
      <xdr:row>32</xdr:row>
      <xdr:rowOff>47625</xdr:rowOff>
    </xdr:to>
    <xdr:graphicFrame macro="">
      <xdr:nvGraphicFramePr>
        <xdr:cNvPr id="93681" name="Grafico 3">
          <a:extLst>
            <a:ext uri="{FF2B5EF4-FFF2-40B4-BE49-F238E27FC236}">
              <a16:creationId xmlns:a16="http://schemas.microsoft.com/office/drawing/2014/main" id="{913A1F89-54DE-E245-00E1-9DC8C2807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352425</xdr:colOff>
      <xdr:row>32</xdr:row>
      <xdr:rowOff>114300</xdr:rowOff>
    </xdr:from>
    <xdr:to>
      <xdr:col>17</xdr:col>
      <xdr:colOff>542925</xdr:colOff>
      <xdr:row>55</xdr:row>
      <xdr:rowOff>161925</xdr:rowOff>
    </xdr:to>
    <xdr:graphicFrame macro="">
      <xdr:nvGraphicFramePr>
        <xdr:cNvPr id="93682" name="Grafico 4">
          <a:extLst>
            <a:ext uri="{FF2B5EF4-FFF2-40B4-BE49-F238E27FC236}">
              <a16:creationId xmlns:a16="http://schemas.microsoft.com/office/drawing/2014/main" id="{C4241707-197F-6B6C-156B-9CBD9016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333375</xdr:colOff>
      <xdr:row>56</xdr:row>
      <xdr:rowOff>66675</xdr:rowOff>
    </xdr:from>
    <xdr:to>
      <xdr:col>17</xdr:col>
      <xdr:colOff>523875</xdr:colOff>
      <xdr:row>73</xdr:row>
      <xdr:rowOff>114300</xdr:rowOff>
    </xdr:to>
    <xdr:graphicFrame macro="">
      <xdr:nvGraphicFramePr>
        <xdr:cNvPr id="93683" name="Grafico 6">
          <a:extLst>
            <a:ext uri="{FF2B5EF4-FFF2-40B4-BE49-F238E27FC236}">
              <a16:creationId xmlns:a16="http://schemas.microsoft.com/office/drawing/2014/main" id="{1B4C2717-BEB1-924F-1D38-C4A3EDCF4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333375</xdr:colOff>
      <xdr:row>74</xdr:row>
      <xdr:rowOff>28575</xdr:rowOff>
    </xdr:from>
    <xdr:to>
      <xdr:col>17</xdr:col>
      <xdr:colOff>523875</xdr:colOff>
      <xdr:row>91</xdr:row>
      <xdr:rowOff>76200</xdr:rowOff>
    </xdr:to>
    <xdr:graphicFrame macro="">
      <xdr:nvGraphicFramePr>
        <xdr:cNvPr id="93684" name="Grafico 7">
          <a:extLst>
            <a:ext uri="{FF2B5EF4-FFF2-40B4-BE49-F238E27FC236}">
              <a16:creationId xmlns:a16="http://schemas.microsoft.com/office/drawing/2014/main" id="{55C01D5B-27F1-0D0E-2C48-00B8D834C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352425</xdr:colOff>
      <xdr:row>91</xdr:row>
      <xdr:rowOff>142875</xdr:rowOff>
    </xdr:from>
    <xdr:to>
      <xdr:col>17</xdr:col>
      <xdr:colOff>523875</xdr:colOff>
      <xdr:row>109</xdr:row>
      <xdr:rowOff>28575</xdr:rowOff>
    </xdr:to>
    <xdr:graphicFrame macro="">
      <xdr:nvGraphicFramePr>
        <xdr:cNvPr id="93685" name="Grafico 8">
          <a:extLst>
            <a:ext uri="{FF2B5EF4-FFF2-40B4-BE49-F238E27FC236}">
              <a16:creationId xmlns:a16="http://schemas.microsoft.com/office/drawing/2014/main" id="{EADD5B4C-63FA-D645-93DD-FED4D71E9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361950</xdr:colOff>
      <xdr:row>109</xdr:row>
      <xdr:rowOff>95250</xdr:rowOff>
    </xdr:from>
    <xdr:to>
      <xdr:col>17</xdr:col>
      <xdr:colOff>523875</xdr:colOff>
      <xdr:row>130</xdr:row>
      <xdr:rowOff>76200</xdr:rowOff>
    </xdr:to>
    <xdr:graphicFrame macro="">
      <xdr:nvGraphicFramePr>
        <xdr:cNvPr id="93686" name="Grafico 9">
          <a:extLst>
            <a:ext uri="{FF2B5EF4-FFF2-40B4-BE49-F238E27FC236}">
              <a16:creationId xmlns:a16="http://schemas.microsoft.com/office/drawing/2014/main" id="{4EF5EDF8-FD3F-2FC1-EC9B-2293ACBB0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381000</xdr:colOff>
      <xdr:row>131</xdr:row>
      <xdr:rowOff>28575</xdr:rowOff>
    </xdr:from>
    <xdr:to>
      <xdr:col>17</xdr:col>
      <xdr:colOff>504825</xdr:colOff>
      <xdr:row>148</xdr:row>
      <xdr:rowOff>76200</xdr:rowOff>
    </xdr:to>
    <xdr:graphicFrame macro="">
      <xdr:nvGraphicFramePr>
        <xdr:cNvPr id="93687" name="Grafico 10">
          <a:extLst>
            <a:ext uri="{FF2B5EF4-FFF2-40B4-BE49-F238E27FC236}">
              <a16:creationId xmlns:a16="http://schemas.microsoft.com/office/drawing/2014/main" id="{19BB77D5-CA50-64B1-76C1-AD6F63FD4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381000</xdr:colOff>
      <xdr:row>149</xdr:row>
      <xdr:rowOff>19050</xdr:rowOff>
    </xdr:from>
    <xdr:to>
      <xdr:col>17</xdr:col>
      <xdr:colOff>504825</xdr:colOff>
      <xdr:row>166</xdr:row>
      <xdr:rowOff>66675</xdr:rowOff>
    </xdr:to>
    <xdr:graphicFrame macro="">
      <xdr:nvGraphicFramePr>
        <xdr:cNvPr id="93688" name="Grafico 11">
          <a:extLst>
            <a:ext uri="{FF2B5EF4-FFF2-40B4-BE49-F238E27FC236}">
              <a16:creationId xmlns:a16="http://schemas.microsoft.com/office/drawing/2014/main" id="{48394108-FB44-E915-BB3C-DA93505F9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opLeftCell="A25" zoomScale="120" zoomScaleNormal="120" workbookViewId="0">
      <selection activeCell="F33" sqref="F33"/>
    </sheetView>
  </sheetViews>
  <sheetFormatPr defaultRowHeight="15" x14ac:dyDescent="0.25"/>
  <cols>
    <col min="1" max="1" width="23.7109375" style="1" customWidth="1"/>
    <col min="2" max="5" width="18.28515625" style="1" customWidth="1"/>
    <col min="6" max="6" width="13.7109375" style="1" bestFit="1" customWidth="1"/>
    <col min="7" max="10" width="9.140625" style="1"/>
    <col min="11" max="11" width="18.7109375" style="1" customWidth="1"/>
    <col min="12" max="16384" width="9.140625" style="1"/>
  </cols>
  <sheetData>
    <row r="1" spans="1:11" ht="15.75" thickBot="1" x14ac:dyDescent="0.3">
      <c r="A1" s="30" t="s">
        <v>17</v>
      </c>
      <c r="B1" s="30"/>
      <c r="C1" s="30"/>
      <c r="D1" s="30"/>
      <c r="E1" s="30"/>
    </row>
    <row r="2" spans="1:11" ht="38.25" customHeight="1" thickBot="1" x14ac:dyDescent="0.3">
      <c r="A2" s="31" t="s">
        <v>0</v>
      </c>
      <c r="B2" s="31" t="s">
        <v>191</v>
      </c>
      <c r="C2" s="33" t="s">
        <v>1</v>
      </c>
      <c r="D2" s="34"/>
      <c r="E2" s="35"/>
    </row>
    <row r="3" spans="1:11" ht="15.75" thickBot="1" x14ac:dyDescent="0.3">
      <c r="A3" s="32"/>
      <c r="B3" s="32"/>
      <c r="C3" s="2">
        <v>2025</v>
      </c>
      <c r="D3" s="2">
        <v>2026</v>
      </c>
      <c r="E3" s="2">
        <v>2027</v>
      </c>
    </row>
    <row r="4" spans="1:11" s="19" customFormat="1" ht="21.75" customHeight="1" thickBot="1" x14ac:dyDescent="0.3">
      <c r="A4" s="40" t="s">
        <v>2</v>
      </c>
      <c r="B4" s="41">
        <v>9036184.6999999993</v>
      </c>
      <c r="C4" s="41">
        <v>35954</v>
      </c>
      <c r="D4" s="42" t="s">
        <v>3</v>
      </c>
      <c r="E4" s="42" t="s">
        <v>3</v>
      </c>
    </row>
    <row r="5" spans="1:11" s="19" customFormat="1" ht="21.75" customHeight="1" thickBot="1" x14ac:dyDescent="0.3">
      <c r="A5" s="40" t="s">
        <v>4</v>
      </c>
      <c r="B5" s="43">
        <v>6836796.6699999999</v>
      </c>
      <c r="C5" s="41">
        <v>1501657</v>
      </c>
      <c r="D5" s="41">
        <v>511657</v>
      </c>
      <c r="E5" s="41">
        <v>211657</v>
      </c>
    </row>
    <row r="6" spans="1:11" s="19" customFormat="1" ht="21.75" customHeight="1" x14ac:dyDescent="0.25">
      <c r="A6" s="44" t="s">
        <v>6</v>
      </c>
      <c r="B6" s="45"/>
      <c r="C6" s="46">
        <v>21237655</v>
      </c>
      <c r="D6" s="46">
        <v>21237588</v>
      </c>
      <c r="E6" s="46">
        <v>21237588</v>
      </c>
      <c r="F6" s="23"/>
    </row>
    <row r="7" spans="1:11" s="19" customFormat="1" ht="21.75" customHeight="1" thickBot="1" x14ac:dyDescent="0.3">
      <c r="A7" s="47"/>
      <c r="B7" s="41">
        <v>21400402</v>
      </c>
      <c r="C7" s="48"/>
      <c r="D7" s="48"/>
      <c r="E7" s="48"/>
    </row>
    <row r="8" spans="1:11" s="19" customFormat="1" ht="21.75" customHeight="1" thickBot="1" x14ac:dyDescent="0.3">
      <c r="A8" s="49" t="s">
        <v>7</v>
      </c>
      <c r="B8" s="41">
        <v>5683098.3399999999</v>
      </c>
      <c r="C8" s="41">
        <v>2403555</v>
      </c>
      <c r="D8" s="41">
        <v>2344340</v>
      </c>
      <c r="E8" s="50">
        <v>2379840</v>
      </c>
    </row>
    <row r="9" spans="1:11" s="19" customFormat="1" ht="21.75" customHeight="1" thickBot="1" x14ac:dyDescent="0.3">
      <c r="A9" s="49" t="s">
        <v>8</v>
      </c>
      <c r="B9" s="43">
        <v>9365803</v>
      </c>
      <c r="C9" s="41">
        <v>9535676</v>
      </c>
      <c r="D9" s="41">
        <v>9508501</v>
      </c>
      <c r="E9" s="51">
        <v>9426976</v>
      </c>
    </row>
    <row r="10" spans="1:11" s="19" customFormat="1" ht="21.75" customHeight="1" x14ac:dyDescent="0.25">
      <c r="A10" s="44" t="s">
        <v>9</v>
      </c>
      <c r="B10" s="45"/>
      <c r="C10" s="46">
        <v>11665510.42</v>
      </c>
      <c r="D10" s="46">
        <v>11378033.4</v>
      </c>
      <c r="E10" s="46">
        <v>1675832.22</v>
      </c>
    </row>
    <row r="11" spans="1:11" s="19" customFormat="1" ht="21.75" customHeight="1" thickBot="1" x14ac:dyDescent="0.3">
      <c r="A11" s="52"/>
      <c r="B11" s="41">
        <v>18036121.309999999</v>
      </c>
      <c r="C11" s="53"/>
      <c r="D11" s="53"/>
      <c r="E11" s="48"/>
    </row>
    <row r="12" spans="1:11" s="19" customFormat="1" ht="27.75" customHeight="1" thickBot="1" x14ac:dyDescent="0.3">
      <c r="A12" s="49" t="s">
        <v>10</v>
      </c>
      <c r="B12" s="54" t="s">
        <v>11</v>
      </c>
      <c r="C12" s="42" t="s">
        <v>5</v>
      </c>
      <c r="D12" s="42" t="s">
        <v>3</v>
      </c>
      <c r="E12" s="42" t="s">
        <v>3</v>
      </c>
    </row>
    <row r="13" spans="1:11" s="19" customFormat="1" ht="21.75" customHeight="1" thickBot="1" x14ac:dyDescent="0.3">
      <c r="A13" s="55" t="s">
        <v>12</v>
      </c>
      <c r="B13" s="41">
        <f>SUM(B7:B12)</f>
        <v>54485424.650000006</v>
      </c>
      <c r="C13" s="41">
        <f>SUM(C6:C12)</f>
        <v>44842396.420000002</v>
      </c>
      <c r="D13" s="41">
        <f>SUM(D6:D12)</f>
        <v>44468462.399999999</v>
      </c>
      <c r="E13" s="41">
        <f>+E6+E8+E9+E10</f>
        <v>34720236.219999999</v>
      </c>
      <c r="F13" s="20"/>
    </row>
    <row r="14" spans="1:11" ht="21.75" customHeight="1" thickBot="1" x14ac:dyDescent="0.3">
      <c r="A14" s="49" t="s">
        <v>65</v>
      </c>
      <c r="B14" s="54" t="s">
        <v>11</v>
      </c>
      <c r="C14" s="42" t="s">
        <v>5</v>
      </c>
      <c r="D14" s="41"/>
      <c r="E14" s="42" t="s">
        <v>3</v>
      </c>
    </row>
    <row r="15" spans="1:11" ht="21.75" customHeight="1" thickBot="1" x14ac:dyDescent="0.3">
      <c r="A15" s="49" t="s">
        <v>13</v>
      </c>
      <c r="B15" s="54" t="s">
        <v>11</v>
      </c>
      <c r="C15" s="42"/>
      <c r="D15" s="42" t="s">
        <v>3</v>
      </c>
      <c r="E15" s="42" t="s">
        <v>3</v>
      </c>
    </row>
    <row r="16" spans="1:11" ht="21.75" customHeight="1" thickBot="1" x14ac:dyDescent="0.3">
      <c r="A16" s="49" t="s">
        <v>14</v>
      </c>
      <c r="B16" s="41">
        <v>5930000</v>
      </c>
      <c r="C16" s="41">
        <v>5877000</v>
      </c>
      <c r="D16" s="41">
        <v>5777000</v>
      </c>
      <c r="E16" s="41">
        <v>5777000</v>
      </c>
      <c r="K16" s="22"/>
    </row>
    <row r="17" spans="1:11" ht="21.75" customHeight="1" thickBot="1" x14ac:dyDescent="0.3">
      <c r="A17" s="55" t="s">
        <v>15</v>
      </c>
      <c r="B17" s="41">
        <f>B13+B16</f>
        <v>60415424.650000006</v>
      </c>
      <c r="C17" s="41">
        <f t="shared" ref="C17:E17" si="0">C13+C16</f>
        <v>50719396.420000002</v>
      </c>
      <c r="D17" s="41">
        <f t="shared" si="0"/>
        <v>50245462.399999999</v>
      </c>
      <c r="E17" s="41">
        <f t="shared" si="0"/>
        <v>40497236.219999999</v>
      </c>
      <c r="K17" s="22"/>
    </row>
    <row r="18" spans="1:11" ht="21.75" customHeight="1" thickBot="1" x14ac:dyDescent="0.3">
      <c r="A18" s="56" t="s">
        <v>16</v>
      </c>
      <c r="B18" s="57">
        <f>B4+B5+B17</f>
        <v>76288406.020000011</v>
      </c>
      <c r="C18" s="57">
        <f>C4+C5+C17</f>
        <v>52257007.420000002</v>
      </c>
      <c r="D18" s="57">
        <f>D5+D17</f>
        <v>50757119.399999999</v>
      </c>
      <c r="E18" s="57">
        <f>E5+E17</f>
        <v>40708893.219999999</v>
      </c>
      <c r="K18" s="22"/>
    </row>
    <row r="19" spans="1:11" x14ac:dyDescent="0.25">
      <c r="A19" s="58"/>
      <c r="B19" s="58"/>
      <c r="C19" s="58"/>
      <c r="D19" s="58"/>
      <c r="E19" s="58"/>
      <c r="K19" s="22"/>
    </row>
    <row r="20" spans="1:11" x14ac:dyDescent="0.25">
      <c r="A20" s="59"/>
      <c r="B20" s="60">
        <v>2024</v>
      </c>
      <c r="C20" s="60">
        <v>2025</v>
      </c>
      <c r="D20" s="60">
        <v>2026</v>
      </c>
      <c r="E20" s="60">
        <v>2027</v>
      </c>
      <c r="K20" s="22"/>
    </row>
    <row r="21" spans="1:11" ht="17.25" customHeight="1" thickBot="1" x14ac:dyDescent="0.3">
      <c r="A21" s="61" t="s">
        <v>16</v>
      </c>
      <c r="B21" s="57">
        <f>B18</f>
        <v>76288406.020000011</v>
      </c>
      <c r="C21" s="57">
        <f t="shared" ref="C21:E21" si="1">C18</f>
        <v>52257007.420000002</v>
      </c>
      <c r="D21" s="57">
        <f t="shared" si="1"/>
        <v>50757119.399999999</v>
      </c>
      <c r="E21" s="57">
        <f t="shared" si="1"/>
        <v>40708893.219999999</v>
      </c>
      <c r="K21" s="22"/>
    </row>
  </sheetData>
  <mergeCells count="12">
    <mergeCell ref="A10:A11"/>
    <mergeCell ref="C10:C11"/>
    <mergeCell ref="D10:D11"/>
    <mergeCell ref="E10:E11"/>
    <mergeCell ref="A1:E1"/>
    <mergeCell ref="A2:A3"/>
    <mergeCell ref="B2:B3"/>
    <mergeCell ref="C2:E2"/>
    <mergeCell ref="A6:A7"/>
    <mergeCell ref="C6:C7"/>
    <mergeCell ref="D6:D7"/>
    <mergeCell ref="E6:E7"/>
  </mergeCells>
  <pageMargins left="0.70866141732283472" right="0.70866141732283472" top="0.59" bottom="0.42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2"/>
  <sheetViews>
    <sheetView tabSelected="1" zoomScale="89" zoomScaleNormal="89" workbookViewId="0">
      <selection activeCell="B23" sqref="B23"/>
    </sheetView>
  </sheetViews>
  <sheetFormatPr defaultRowHeight="12.75" x14ac:dyDescent="0.25"/>
  <cols>
    <col min="1" max="1" width="36.7109375" style="6" customWidth="1"/>
    <col min="2" max="2" width="72" style="6" customWidth="1"/>
    <col min="3" max="5" width="23.140625" style="6" customWidth="1"/>
    <col min="6" max="16384" width="9.140625" style="6"/>
  </cols>
  <sheetData>
    <row r="1" spans="1:5" x14ac:dyDescent="0.25">
      <c r="A1" s="39" t="s">
        <v>66</v>
      </c>
      <c r="B1" s="38"/>
      <c r="C1" s="38"/>
      <c r="D1" s="38"/>
      <c r="E1" s="38"/>
    </row>
    <row r="2" spans="1:5" x14ac:dyDescent="0.25">
      <c r="A2" s="39" t="s">
        <v>192</v>
      </c>
      <c r="B2" s="38"/>
      <c r="C2" s="38"/>
      <c r="D2" s="38"/>
      <c r="E2" s="38"/>
    </row>
    <row r="3" spans="1:5" x14ac:dyDescent="0.25">
      <c r="A3" s="5" t="s">
        <v>18</v>
      </c>
    </row>
    <row r="4" spans="1:5" ht="29.25" customHeight="1" x14ac:dyDescent="0.25">
      <c r="A4" s="37" t="s">
        <v>67</v>
      </c>
      <c r="B4" s="37" t="s">
        <v>20</v>
      </c>
      <c r="C4" s="7" t="s">
        <v>183</v>
      </c>
      <c r="D4" s="7" t="s">
        <v>185</v>
      </c>
      <c r="E4" s="7" t="s">
        <v>193</v>
      </c>
    </row>
    <row r="5" spans="1:5" ht="40.5" customHeight="1" x14ac:dyDescent="0.25">
      <c r="A5" s="38"/>
      <c r="B5" s="38"/>
      <c r="C5" s="7" t="s">
        <v>68</v>
      </c>
      <c r="D5" s="7" t="s">
        <v>68</v>
      </c>
      <c r="E5" s="7" t="s">
        <v>68</v>
      </c>
    </row>
    <row r="6" spans="1:5" ht="25.5" x14ac:dyDescent="0.25">
      <c r="A6" s="6" t="s">
        <v>18</v>
      </c>
      <c r="B6" s="24" t="s">
        <v>69</v>
      </c>
      <c r="C6" s="36" t="s">
        <v>18</v>
      </c>
      <c r="D6" s="36"/>
      <c r="E6" s="36"/>
    </row>
    <row r="7" spans="1:5" s="18" customFormat="1" x14ac:dyDescent="0.25">
      <c r="A7" s="15">
        <v>1010100</v>
      </c>
      <c r="B7" s="16" t="s">
        <v>70</v>
      </c>
      <c r="C7" s="17">
        <v>18567655</v>
      </c>
      <c r="D7" s="17">
        <v>18567588</v>
      </c>
      <c r="E7" s="17">
        <v>18567588</v>
      </c>
    </row>
    <row r="8" spans="1:5" s="18" customFormat="1" x14ac:dyDescent="0.25">
      <c r="A8" s="15">
        <v>1010400</v>
      </c>
      <c r="B8" s="16" t="s">
        <v>71</v>
      </c>
      <c r="C8" s="17">
        <v>20000</v>
      </c>
      <c r="D8" s="17">
        <v>20000</v>
      </c>
      <c r="E8" s="17">
        <v>20000</v>
      </c>
    </row>
    <row r="9" spans="1:5" s="18" customFormat="1" x14ac:dyDescent="0.25">
      <c r="A9" s="15">
        <v>1030100</v>
      </c>
      <c r="B9" s="16" t="s">
        <v>72</v>
      </c>
      <c r="C9" s="17">
        <v>2650000</v>
      </c>
      <c r="D9" s="17">
        <v>2650000</v>
      </c>
      <c r="E9" s="17">
        <v>2650000</v>
      </c>
    </row>
    <row r="10" spans="1:5" s="18" customFormat="1" x14ac:dyDescent="0.25">
      <c r="A10" s="15">
        <v>1030200</v>
      </c>
      <c r="B10" s="16" t="s">
        <v>73</v>
      </c>
      <c r="C10" s="29">
        <v>0</v>
      </c>
      <c r="D10" s="29">
        <v>0</v>
      </c>
      <c r="E10" s="29">
        <v>0</v>
      </c>
    </row>
    <row r="11" spans="1:5" s="18" customFormat="1" x14ac:dyDescent="0.25">
      <c r="A11" s="15">
        <v>1000000</v>
      </c>
      <c r="B11" s="16" t="s">
        <v>74</v>
      </c>
      <c r="C11" s="17">
        <f>SUM(C7:C10)</f>
        <v>21237655</v>
      </c>
      <c r="D11" s="17">
        <f>SUM(D7:D10)</f>
        <v>21237588</v>
      </c>
      <c r="E11" s="17">
        <f>SUM(E7:E10)</f>
        <v>21237588</v>
      </c>
    </row>
    <row r="12" spans="1:5" s="18" customFormat="1" ht="13.5" customHeight="1" x14ac:dyDescent="0.25">
      <c r="A12" s="18" t="s">
        <v>18</v>
      </c>
      <c r="B12" s="24" t="s">
        <v>75</v>
      </c>
      <c r="C12" s="36" t="s">
        <v>18</v>
      </c>
      <c r="D12" s="36"/>
      <c r="E12" s="36"/>
    </row>
    <row r="13" spans="1:5" s="18" customFormat="1" x14ac:dyDescent="0.25">
      <c r="A13" s="15">
        <v>2010100</v>
      </c>
      <c r="B13" s="16" t="s">
        <v>76</v>
      </c>
      <c r="C13" s="17">
        <v>2319835</v>
      </c>
      <c r="D13" s="17">
        <v>2310620</v>
      </c>
      <c r="E13" s="17">
        <v>2346120</v>
      </c>
    </row>
    <row r="14" spans="1:5" s="18" customFormat="1" x14ac:dyDescent="0.25">
      <c r="A14" s="15"/>
      <c r="B14" s="16" t="s">
        <v>182</v>
      </c>
      <c r="C14" s="17">
        <v>83720</v>
      </c>
      <c r="D14" s="17">
        <v>33720</v>
      </c>
      <c r="E14" s="17">
        <v>33720</v>
      </c>
    </row>
    <row r="15" spans="1:5" s="18" customFormat="1" x14ac:dyDescent="0.25">
      <c r="A15" s="15">
        <v>2000000</v>
      </c>
      <c r="B15" s="16" t="s">
        <v>77</v>
      </c>
      <c r="C15" s="17">
        <f>SUM(C13:C14)</f>
        <v>2403555</v>
      </c>
      <c r="D15" s="17">
        <f>SUM(D13:D14)</f>
        <v>2344340</v>
      </c>
      <c r="E15" s="17">
        <f>SUM(E13:E14)</f>
        <v>2379840</v>
      </c>
    </row>
    <row r="16" spans="1:5" s="18" customFormat="1" x14ac:dyDescent="0.25">
      <c r="A16" s="18" t="s">
        <v>18</v>
      </c>
      <c r="B16" s="24" t="s">
        <v>78</v>
      </c>
      <c r="C16" s="36" t="s">
        <v>18</v>
      </c>
      <c r="D16" s="36"/>
      <c r="E16" s="36"/>
    </row>
    <row r="17" spans="1:5" s="18" customFormat="1" ht="25.5" x14ac:dyDescent="0.25">
      <c r="A17" s="15">
        <v>3010000</v>
      </c>
      <c r="B17" s="16" t="s">
        <v>79</v>
      </c>
      <c r="C17" s="17">
        <v>5068250</v>
      </c>
      <c r="D17" s="17">
        <v>5041075</v>
      </c>
      <c r="E17" s="17">
        <v>4959550</v>
      </c>
    </row>
    <row r="18" spans="1:5" s="18" customFormat="1" ht="25.5" x14ac:dyDescent="0.25">
      <c r="A18" s="15">
        <v>3020000</v>
      </c>
      <c r="B18" s="16" t="s">
        <v>80</v>
      </c>
      <c r="C18" s="17">
        <v>2510000</v>
      </c>
      <c r="D18" s="17">
        <v>2510000</v>
      </c>
      <c r="E18" s="17">
        <v>2510000</v>
      </c>
    </row>
    <row r="19" spans="1:5" s="18" customFormat="1" x14ac:dyDescent="0.25">
      <c r="A19" s="15">
        <v>3030000</v>
      </c>
      <c r="B19" s="16" t="s">
        <v>81</v>
      </c>
      <c r="C19" s="17">
        <v>11000</v>
      </c>
      <c r="D19" s="17">
        <v>11000</v>
      </c>
      <c r="E19" s="17">
        <v>11000</v>
      </c>
    </row>
    <row r="20" spans="1:5" s="18" customFormat="1" x14ac:dyDescent="0.25">
      <c r="A20" s="15">
        <v>3040000</v>
      </c>
      <c r="B20" s="16" t="s">
        <v>82</v>
      </c>
      <c r="C20" s="29">
        <v>0</v>
      </c>
      <c r="D20" s="29">
        <v>0</v>
      </c>
      <c r="E20" s="29">
        <v>0</v>
      </c>
    </row>
    <row r="21" spans="1:5" s="18" customFormat="1" x14ac:dyDescent="0.25">
      <c r="A21" s="15">
        <v>3050000</v>
      </c>
      <c r="B21" s="16" t="s">
        <v>83</v>
      </c>
      <c r="C21" s="17">
        <v>1946426</v>
      </c>
      <c r="D21" s="17">
        <v>1946426</v>
      </c>
      <c r="E21" s="17">
        <v>1946426</v>
      </c>
    </row>
    <row r="22" spans="1:5" s="18" customFormat="1" x14ac:dyDescent="0.25">
      <c r="A22" s="15">
        <v>3000000</v>
      </c>
      <c r="B22" s="16" t="s">
        <v>84</v>
      </c>
      <c r="C22" s="17">
        <f>SUM(C17:C21)</f>
        <v>9535676</v>
      </c>
      <c r="D22" s="17">
        <f>SUM(D17:D21)</f>
        <v>9508501</v>
      </c>
      <c r="E22" s="17">
        <f>SUM(E17:E21)</f>
        <v>9426976</v>
      </c>
    </row>
    <row r="23" spans="1:5" s="18" customFormat="1" x14ac:dyDescent="0.25">
      <c r="A23" s="18" t="s">
        <v>18</v>
      </c>
      <c r="B23" s="25" t="s">
        <v>85</v>
      </c>
      <c r="C23" s="36" t="s">
        <v>18</v>
      </c>
      <c r="D23" s="36"/>
      <c r="E23" s="36"/>
    </row>
    <row r="24" spans="1:5" s="18" customFormat="1" x14ac:dyDescent="0.25">
      <c r="A24" s="15">
        <v>4010000</v>
      </c>
      <c r="B24" s="16" t="s">
        <v>86</v>
      </c>
      <c r="C24" s="17">
        <v>0</v>
      </c>
      <c r="D24" s="17">
        <v>0</v>
      </c>
      <c r="E24" s="17">
        <v>0</v>
      </c>
    </row>
    <row r="25" spans="1:5" s="18" customFormat="1" x14ac:dyDescent="0.25">
      <c r="A25" s="15">
        <v>4020000</v>
      </c>
      <c r="B25" s="16" t="s">
        <v>87</v>
      </c>
      <c r="C25" s="17">
        <v>4798858.75</v>
      </c>
      <c r="D25" s="17">
        <v>5042145.1100000003</v>
      </c>
      <c r="E25" s="17">
        <v>10000</v>
      </c>
    </row>
    <row r="26" spans="1:5" s="18" customFormat="1" x14ac:dyDescent="0.25">
      <c r="A26" s="15">
        <v>4030000</v>
      </c>
      <c r="B26" s="16" t="s">
        <v>88</v>
      </c>
      <c r="C26" s="17">
        <v>0</v>
      </c>
      <c r="D26" s="17">
        <v>0</v>
      </c>
      <c r="E26" s="17">
        <v>0</v>
      </c>
    </row>
    <row r="27" spans="1:5" s="18" customFormat="1" x14ac:dyDescent="0.25">
      <c r="A27" s="15">
        <v>4040000</v>
      </c>
      <c r="B27" s="16" t="s">
        <v>89</v>
      </c>
      <c r="C27" s="17">
        <v>214000</v>
      </c>
      <c r="D27" s="17">
        <v>214000</v>
      </c>
      <c r="E27" s="17">
        <v>126000</v>
      </c>
    </row>
    <row r="28" spans="1:5" s="18" customFormat="1" x14ac:dyDescent="0.25">
      <c r="A28" s="15">
        <v>4050000</v>
      </c>
      <c r="B28" s="16" t="s">
        <v>90</v>
      </c>
      <c r="C28" s="17">
        <v>6652651.6699999999</v>
      </c>
      <c r="D28" s="17">
        <v>6121888.29</v>
      </c>
      <c r="E28" s="17">
        <v>1539832.22</v>
      </c>
    </row>
    <row r="29" spans="1:5" s="18" customFormat="1" x14ac:dyDescent="0.25">
      <c r="A29" s="15">
        <v>4000000</v>
      </c>
      <c r="B29" s="16" t="s">
        <v>91</v>
      </c>
      <c r="C29" s="17">
        <f>SUM(C24:C28)</f>
        <v>11665510.42</v>
      </c>
      <c r="D29" s="17">
        <f>SUM(D24:D28)</f>
        <v>11378033.4</v>
      </c>
      <c r="E29" s="17">
        <f>SUM(E24:E28)</f>
        <v>1675832.22</v>
      </c>
    </row>
    <row r="30" spans="1:5" x14ac:dyDescent="0.25">
      <c r="A30" s="18" t="s">
        <v>18</v>
      </c>
      <c r="B30" s="25" t="s">
        <v>92</v>
      </c>
      <c r="C30" s="36" t="s">
        <v>18</v>
      </c>
      <c r="D30" s="36"/>
      <c r="E30" s="36"/>
    </row>
    <row r="31" spans="1:5" x14ac:dyDescent="0.25">
      <c r="A31" s="15">
        <v>5010000</v>
      </c>
      <c r="B31" s="16" t="s">
        <v>93</v>
      </c>
      <c r="C31" s="29">
        <v>0</v>
      </c>
      <c r="D31" s="29">
        <v>0</v>
      </c>
      <c r="E31" s="29">
        <v>0</v>
      </c>
    </row>
    <row r="32" spans="1:5" x14ac:dyDescent="0.25">
      <c r="A32" s="15">
        <v>5020000</v>
      </c>
      <c r="B32" s="16" t="s">
        <v>94</v>
      </c>
      <c r="C32" s="29">
        <v>0</v>
      </c>
      <c r="D32" s="29">
        <v>0</v>
      </c>
      <c r="E32" s="29">
        <v>0</v>
      </c>
    </row>
    <row r="33" spans="1:5" x14ac:dyDescent="0.25">
      <c r="A33" s="15">
        <v>5030000</v>
      </c>
      <c r="B33" s="16" t="s">
        <v>95</v>
      </c>
      <c r="C33" s="29">
        <v>0</v>
      </c>
      <c r="D33" s="29">
        <v>0</v>
      </c>
      <c r="E33" s="29">
        <v>0</v>
      </c>
    </row>
    <row r="34" spans="1:5" x14ac:dyDescent="0.25">
      <c r="A34" s="15">
        <v>5040000</v>
      </c>
      <c r="B34" s="16" t="s">
        <v>96</v>
      </c>
      <c r="C34" s="29">
        <v>0</v>
      </c>
      <c r="D34" s="29">
        <v>0</v>
      </c>
      <c r="E34" s="29">
        <v>0</v>
      </c>
    </row>
    <row r="35" spans="1:5" x14ac:dyDescent="0.25">
      <c r="A35" s="15">
        <v>5000000</v>
      </c>
      <c r="B35" s="16" t="s">
        <v>97</v>
      </c>
      <c r="C35" s="29">
        <v>0</v>
      </c>
      <c r="D35" s="29">
        <v>0</v>
      </c>
      <c r="E35" s="29">
        <v>0</v>
      </c>
    </row>
    <row r="36" spans="1:5" x14ac:dyDescent="0.25">
      <c r="A36" s="18" t="s">
        <v>18</v>
      </c>
      <c r="B36" s="25" t="s">
        <v>98</v>
      </c>
      <c r="C36" s="36" t="s">
        <v>18</v>
      </c>
      <c r="D36" s="36"/>
      <c r="E36" s="36"/>
    </row>
    <row r="37" spans="1:5" x14ac:dyDescent="0.25">
      <c r="A37" s="15">
        <v>6010000</v>
      </c>
      <c r="B37" s="16" t="s">
        <v>99</v>
      </c>
      <c r="C37" s="29">
        <v>0</v>
      </c>
      <c r="D37" s="29">
        <v>0</v>
      </c>
      <c r="E37" s="29">
        <v>0</v>
      </c>
    </row>
    <row r="38" spans="1:5" x14ac:dyDescent="0.25">
      <c r="A38" s="15">
        <v>6020000</v>
      </c>
      <c r="B38" s="16" t="s">
        <v>100</v>
      </c>
      <c r="C38" s="29">
        <v>0</v>
      </c>
      <c r="D38" s="29">
        <v>0</v>
      </c>
      <c r="E38" s="29">
        <v>0</v>
      </c>
    </row>
    <row r="39" spans="1:5" ht="25.5" x14ac:dyDescent="0.25">
      <c r="A39" s="15">
        <v>6030000</v>
      </c>
      <c r="B39" s="16" t="s">
        <v>101</v>
      </c>
      <c r="C39" s="29">
        <v>0</v>
      </c>
      <c r="D39" s="17">
        <v>0</v>
      </c>
      <c r="E39" s="29">
        <v>0</v>
      </c>
    </row>
    <row r="40" spans="1:5" x14ac:dyDescent="0.25">
      <c r="A40" s="15">
        <v>6040000</v>
      </c>
      <c r="B40" s="16" t="s">
        <v>102</v>
      </c>
      <c r="C40" s="29">
        <v>0</v>
      </c>
      <c r="D40" s="29">
        <v>0</v>
      </c>
      <c r="E40" s="29">
        <v>0</v>
      </c>
    </row>
    <row r="41" spans="1:5" x14ac:dyDescent="0.25">
      <c r="A41" s="15">
        <v>6000000</v>
      </c>
      <c r="B41" s="16" t="s">
        <v>103</v>
      </c>
      <c r="C41" s="29">
        <v>0</v>
      </c>
      <c r="D41" s="17">
        <v>0</v>
      </c>
      <c r="E41" s="29">
        <v>0</v>
      </c>
    </row>
    <row r="42" spans="1:5" x14ac:dyDescent="0.25">
      <c r="A42" s="18" t="s">
        <v>18</v>
      </c>
      <c r="B42" s="25" t="s">
        <v>104</v>
      </c>
      <c r="C42" s="36" t="s">
        <v>18</v>
      </c>
      <c r="D42" s="36"/>
      <c r="E42" s="36"/>
    </row>
    <row r="43" spans="1:5" x14ac:dyDescent="0.25">
      <c r="A43" s="15">
        <v>7010000</v>
      </c>
      <c r="B43" s="16" t="s">
        <v>105</v>
      </c>
      <c r="C43" s="29">
        <v>0</v>
      </c>
      <c r="D43" s="29">
        <v>0</v>
      </c>
      <c r="E43" s="29">
        <v>0</v>
      </c>
    </row>
    <row r="44" spans="1:5" x14ac:dyDescent="0.25">
      <c r="A44" s="15">
        <v>7000000</v>
      </c>
      <c r="B44" s="16" t="s">
        <v>106</v>
      </c>
      <c r="C44" s="29">
        <v>0</v>
      </c>
      <c r="D44" s="29">
        <v>0</v>
      </c>
      <c r="E44" s="29">
        <v>0</v>
      </c>
    </row>
    <row r="45" spans="1:5" x14ac:dyDescent="0.25">
      <c r="A45" s="18" t="s">
        <v>18</v>
      </c>
      <c r="B45" s="25" t="s">
        <v>107</v>
      </c>
      <c r="C45" s="36" t="s">
        <v>18</v>
      </c>
      <c r="D45" s="36"/>
      <c r="E45" s="36"/>
    </row>
    <row r="46" spans="1:5" x14ac:dyDescent="0.25">
      <c r="A46" s="15">
        <v>9010000</v>
      </c>
      <c r="B46" s="16" t="s">
        <v>108</v>
      </c>
      <c r="C46" s="17">
        <v>5261000</v>
      </c>
      <c r="D46" s="17">
        <v>5261000</v>
      </c>
      <c r="E46" s="17">
        <v>5261000</v>
      </c>
    </row>
    <row r="47" spans="1:5" x14ac:dyDescent="0.25">
      <c r="A47" s="15">
        <v>9020000</v>
      </c>
      <c r="B47" s="16" t="s">
        <v>109</v>
      </c>
      <c r="C47" s="17">
        <v>616000</v>
      </c>
      <c r="D47" s="17">
        <v>516000</v>
      </c>
      <c r="E47" s="17">
        <v>516000</v>
      </c>
    </row>
    <row r="48" spans="1:5" x14ac:dyDescent="0.25">
      <c r="A48" s="15">
        <v>9000000</v>
      </c>
      <c r="B48" s="16" t="s">
        <v>110</v>
      </c>
      <c r="C48" s="17">
        <f>SUM(C46:C47)</f>
        <v>5877000</v>
      </c>
      <c r="D48" s="17">
        <f>SUM(D46:D47)</f>
        <v>5777000</v>
      </c>
      <c r="E48" s="17">
        <f>SUM(E46:E47)</f>
        <v>5777000</v>
      </c>
    </row>
    <row r="49" spans="1:5" x14ac:dyDescent="0.25">
      <c r="A49" s="37" t="s">
        <v>111</v>
      </c>
      <c r="B49" s="38"/>
      <c r="C49" s="17">
        <f>C47+C46+C28+C27+C26+C25+C24+C21+C20+C19+C18+C17+C13+C10+C9+C8+C7+C14</f>
        <v>50719396.420000002</v>
      </c>
      <c r="D49" s="17">
        <f>D47+D46+D28+D27+D26+D25+D24+D21+D20+D19+D18+D17+D13+D10+D9+D8+D7+D14</f>
        <v>50245462.399999999</v>
      </c>
      <c r="E49" s="17">
        <f>E47+E46+E28+E27+E26+E25+E24+E21+E20+E19+E18+E17+E13+E10+E9+E8+E7+E14</f>
        <v>40497236.219999999</v>
      </c>
    </row>
    <row r="50" spans="1:5" x14ac:dyDescent="0.25">
      <c r="B50" s="26" t="s">
        <v>112</v>
      </c>
      <c r="C50" s="17">
        <v>35954</v>
      </c>
      <c r="D50" s="17">
        <v>0</v>
      </c>
      <c r="E50" s="17">
        <v>0</v>
      </c>
    </row>
    <row r="51" spans="1:5" x14ac:dyDescent="0.25">
      <c r="B51" s="26" t="s">
        <v>113</v>
      </c>
      <c r="C51" s="17">
        <v>1501657</v>
      </c>
      <c r="D51" s="17">
        <v>511657</v>
      </c>
      <c r="E51" s="17">
        <v>211657</v>
      </c>
    </row>
    <row r="52" spans="1:5" x14ac:dyDescent="0.25">
      <c r="B52" s="26" t="s">
        <v>114</v>
      </c>
      <c r="C52" s="17">
        <f>SUM(C49:C51)</f>
        <v>52257007.420000002</v>
      </c>
      <c r="D52" s="17">
        <f>SUM(D49:D51)</f>
        <v>50757119.399999999</v>
      </c>
      <c r="E52" s="17">
        <f>SUM(E49:E51)</f>
        <v>40708893.219999999</v>
      </c>
    </row>
    <row r="122" spans="6:6" ht="15" x14ac:dyDescent="0.25">
      <c r="F122"/>
    </row>
  </sheetData>
  <autoFilter ref="A4:E49" xr:uid="{00000000-0009-0000-0000-000001000000}"/>
  <mergeCells count="13">
    <mergeCell ref="A1:E1"/>
    <mergeCell ref="A2:E2"/>
    <mergeCell ref="A4:A5"/>
    <mergeCell ref="B4:B5"/>
    <mergeCell ref="C6:E6"/>
    <mergeCell ref="C12:E12"/>
    <mergeCell ref="A49:B49"/>
    <mergeCell ref="C16:E16"/>
    <mergeCell ref="C23:E23"/>
    <mergeCell ref="C30:E30"/>
    <mergeCell ref="C36:E36"/>
    <mergeCell ref="C42:E42"/>
    <mergeCell ref="C45:E45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topLeftCell="A13" zoomScale="95" zoomScaleNormal="95" workbookViewId="0">
      <selection activeCell="D4" sqref="D4"/>
    </sheetView>
  </sheetViews>
  <sheetFormatPr defaultColWidth="46.140625" defaultRowHeight="12.75" x14ac:dyDescent="0.25"/>
  <cols>
    <col min="1" max="1" width="39.140625" style="6" customWidth="1"/>
    <col min="2" max="5" width="19.42578125" style="6" customWidth="1"/>
    <col min="6" max="254" width="9.140625" style="6" customWidth="1"/>
    <col min="255" max="255" width="18.140625" style="6" customWidth="1"/>
    <col min="256" max="16384" width="46.140625" style="6"/>
  </cols>
  <sheetData>
    <row r="1" spans="1:7" x14ac:dyDescent="0.25">
      <c r="A1" s="39" t="s">
        <v>58</v>
      </c>
      <c r="B1" s="38"/>
      <c r="C1" s="38"/>
      <c r="D1" s="38"/>
      <c r="E1" s="38"/>
      <c r="F1" s="38"/>
      <c r="G1" s="38"/>
    </row>
    <row r="2" spans="1:7" x14ac:dyDescent="0.25">
      <c r="A2" s="5" t="s">
        <v>18</v>
      </c>
    </row>
    <row r="3" spans="1:7" ht="42.75" customHeight="1" x14ac:dyDescent="0.25">
      <c r="A3" s="7" t="s">
        <v>63</v>
      </c>
      <c r="B3" s="7" t="s">
        <v>194</v>
      </c>
      <c r="C3" s="7" t="s">
        <v>184</v>
      </c>
      <c r="D3" s="7" t="s">
        <v>186</v>
      </c>
      <c r="E3" s="7" t="s">
        <v>195</v>
      </c>
    </row>
    <row r="4" spans="1:7" ht="27" customHeight="1" x14ac:dyDescent="0.25">
      <c r="A4" s="10" t="s">
        <v>59</v>
      </c>
      <c r="B4" s="62">
        <v>40446193.130000003</v>
      </c>
      <c r="C4" s="62">
        <v>33276416</v>
      </c>
      <c r="D4" s="62">
        <v>33148969</v>
      </c>
      <c r="E4" s="62">
        <v>33090479.02</v>
      </c>
    </row>
    <row r="5" spans="1:7" ht="27" customHeight="1" x14ac:dyDescent="0.25">
      <c r="A5" s="10" t="s">
        <v>60</v>
      </c>
      <c r="B5" s="62">
        <v>29561821.890000001</v>
      </c>
      <c r="C5" s="62">
        <v>12758510.42</v>
      </c>
      <c r="D5" s="62">
        <v>11481033.4</v>
      </c>
      <c r="E5" s="62">
        <v>1478832.22</v>
      </c>
    </row>
    <row r="6" spans="1:7" ht="27" customHeight="1" x14ac:dyDescent="0.25">
      <c r="A6" s="10" t="s">
        <v>61</v>
      </c>
      <c r="B6" s="62">
        <v>350391</v>
      </c>
      <c r="C6" s="62">
        <v>345081</v>
      </c>
      <c r="D6" s="62">
        <v>350117</v>
      </c>
      <c r="E6" s="62">
        <v>362581.98</v>
      </c>
    </row>
    <row r="7" spans="1:7" ht="27" customHeight="1" x14ac:dyDescent="0.25">
      <c r="A7" s="10" t="s">
        <v>62</v>
      </c>
      <c r="B7" s="62">
        <v>5930000</v>
      </c>
      <c r="C7" s="62">
        <v>5877000</v>
      </c>
      <c r="D7" s="62">
        <v>5777000</v>
      </c>
      <c r="E7" s="62">
        <v>5777000</v>
      </c>
    </row>
    <row r="8" spans="1:7" x14ac:dyDescent="0.25">
      <c r="A8" s="10" t="s">
        <v>64</v>
      </c>
      <c r="B8" s="63">
        <f>SUM(B4:B7)</f>
        <v>76288406.020000011</v>
      </c>
      <c r="C8" s="64">
        <f>SUM(C4:C7)</f>
        <v>52257007.420000002</v>
      </c>
      <c r="D8" s="64">
        <f>SUM(D4:D7)</f>
        <v>50757119.399999999</v>
      </c>
      <c r="E8" s="64">
        <f>SUM(E4:E7)</f>
        <v>40708893.219999999</v>
      </c>
    </row>
    <row r="9" spans="1:7" x14ac:dyDescent="0.25">
      <c r="B9" s="9"/>
      <c r="C9" s="9"/>
      <c r="D9" s="9"/>
      <c r="E9" s="9"/>
    </row>
    <row r="10" spans="1:7" ht="15" x14ac:dyDescent="0.25">
      <c r="A10" s="3"/>
      <c r="B10" s="4">
        <v>2024</v>
      </c>
      <c r="C10" s="4">
        <v>2025</v>
      </c>
      <c r="D10" s="4">
        <v>2026</v>
      </c>
      <c r="E10" s="4">
        <v>2027</v>
      </c>
    </row>
    <row r="11" spans="1:7" x14ac:dyDescent="0.25">
      <c r="A11" s="10" t="s">
        <v>64</v>
      </c>
      <c r="B11" s="11">
        <v>76288406.019999996</v>
      </c>
      <c r="C11" s="11">
        <v>52257007.420000002</v>
      </c>
      <c r="D11" s="11">
        <v>50757119.399999999</v>
      </c>
      <c r="E11" s="11">
        <v>40708893.219999999</v>
      </c>
    </row>
  </sheetData>
  <mergeCells count="1">
    <mergeCell ref="A1:G1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topLeftCell="A40" zoomScale="80" zoomScaleNormal="80" workbookViewId="0">
      <selection activeCell="O50" sqref="O50"/>
    </sheetView>
  </sheetViews>
  <sheetFormatPr defaultRowHeight="12.75" x14ac:dyDescent="0.25"/>
  <cols>
    <col min="1" max="1" width="23.85546875" style="6" customWidth="1"/>
    <col min="2" max="2" width="34.85546875" style="6" customWidth="1"/>
    <col min="3" max="6" width="14.42578125" style="6" customWidth="1"/>
    <col min="7" max="16384" width="9.140625" style="6"/>
  </cols>
  <sheetData>
    <row r="1" spans="1:8" x14ac:dyDescent="0.25">
      <c r="A1" s="39" t="s">
        <v>196</v>
      </c>
      <c r="B1" s="38"/>
      <c r="C1" s="38"/>
      <c r="D1" s="38"/>
      <c r="E1" s="38"/>
      <c r="F1" s="38"/>
    </row>
    <row r="2" spans="1:8" x14ac:dyDescent="0.25">
      <c r="A2" s="5" t="s">
        <v>18</v>
      </c>
    </row>
    <row r="3" spans="1:8" ht="44.25" customHeight="1" x14ac:dyDescent="0.25">
      <c r="A3" s="7" t="s">
        <v>19</v>
      </c>
      <c r="B3" s="7" t="s">
        <v>20</v>
      </c>
      <c r="C3" s="7" t="s">
        <v>194</v>
      </c>
      <c r="D3" s="7" t="s">
        <v>184</v>
      </c>
      <c r="E3" s="7" t="s">
        <v>186</v>
      </c>
      <c r="F3" s="7" t="s">
        <v>195</v>
      </c>
    </row>
    <row r="4" spans="1:8" ht="13.5" customHeight="1" x14ac:dyDescent="0.25">
      <c r="A4" s="5" t="s">
        <v>18</v>
      </c>
    </row>
    <row r="5" spans="1:8" ht="25.5" x14ac:dyDescent="0.25">
      <c r="A5" s="5" t="s">
        <v>21</v>
      </c>
      <c r="B5" s="8" t="s">
        <v>22</v>
      </c>
      <c r="C5" s="17">
        <v>8545813.3000000007</v>
      </c>
      <c r="D5" s="17">
        <v>7557390.5</v>
      </c>
      <c r="E5" s="17">
        <v>7069937.5</v>
      </c>
      <c r="F5" s="17">
        <v>6878343.5199999996</v>
      </c>
      <c r="G5" s="18"/>
      <c r="H5" s="18"/>
    </row>
    <row r="6" spans="1:8" x14ac:dyDescent="0.25">
      <c r="A6" s="5" t="s">
        <v>23</v>
      </c>
      <c r="B6" s="8" t="s">
        <v>24</v>
      </c>
      <c r="C6" s="17">
        <v>2204115.19</v>
      </c>
      <c r="D6" s="17">
        <v>2089898</v>
      </c>
      <c r="E6" s="17">
        <v>2082648</v>
      </c>
      <c r="F6" s="17">
        <v>2082648</v>
      </c>
      <c r="G6" s="18"/>
      <c r="H6" s="18"/>
    </row>
    <row r="7" spans="1:8" ht="25.5" x14ac:dyDescent="0.25">
      <c r="A7" s="5" t="s">
        <v>25</v>
      </c>
      <c r="B7" s="8" t="s">
        <v>26</v>
      </c>
      <c r="C7" s="17">
        <v>5687982.2800000003</v>
      </c>
      <c r="D7" s="17">
        <v>8742642.0600000005</v>
      </c>
      <c r="E7" s="17">
        <v>7087628.0599999996</v>
      </c>
      <c r="F7" s="17">
        <v>3916355.6</v>
      </c>
      <c r="G7" s="18"/>
      <c r="H7" s="18"/>
    </row>
    <row r="8" spans="1:8" ht="25.5" x14ac:dyDescent="0.25">
      <c r="A8" s="5" t="s">
        <v>27</v>
      </c>
      <c r="B8" s="8" t="s">
        <v>28</v>
      </c>
      <c r="C8" s="17">
        <v>2862718.53</v>
      </c>
      <c r="D8" s="17">
        <v>1287805.8700000001</v>
      </c>
      <c r="E8" s="17">
        <v>1713186.71</v>
      </c>
      <c r="F8" s="17">
        <v>1202297.27</v>
      </c>
      <c r="G8" s="18"/>
      <c r="H8" s="18"/>
    </row>
    <row r="9" spans="1:8" ht="25.5" x14ac:dyDescent="0.25">
      <c r="A9" s="5" t="s">
        <v>29</v>
      </c>
      <c r="B9" s="8" t="s">
        <v>30</v>
      </c>
      <c r="C9" s="17">
        <v>6031909.0599999996</v>
      </c>
      <c r="D9" s="17">
        <v>1742888.74</v>
      </c>
      <c r="E9" s="17">
        <v>1455668.74</v>
      </c>
      <c r="F9" s="17">
        <v>1191978.21</v>
      </c>
      <c r="G9" s="18"/>
      <c r="H9" s="18"/>
    </row>
    <row r="10" spans="1:8" x14ac:dyDescent="0.25">
      <c r="A10" s="5" t="s">
        <v>187</v>
      </c>
      <c r="B10" s="8" t="s">
        <v>188</v>
      </c>
      <c r="C10" s="17">
        <v>10000</v>
      </c>
      <c r="D10" s="17">
        <v>7000</v>
      </c>
      <c r="E10" s="17">
        <v>7000</v>
      </c>
      <c r="F10" s="17">
        <v>7000</v>
      </c>
      <c r="G10" s="18"/>
      <c r="H10" s="18"/>
    </row>
    <row r="11" spans="1:8" ht="25.5" x14ac:dyDescent="0.25">
      <c r="A11" s="5" t="s">
        <v>31</v>
      </c>
      <c r="B11" s="8" t="s">
        <v>32</v>
      </c>
      <c r="C11" s="17">
        <v>1571115.98</v>
      </c>
      <c r="D11" s="17">
        <v>611244</v>
      </c>
      <c r="E11" s="17">
        <v>530094</v>
      </c>
      <c r="F11" s="17">
        <v>424894</v>
      </c>
      <c r="G11" s="18"/>
      <c r="H11" s="18"/>
    </row>
    <row r="12" spans="1:8" ht="25.5" x14ac:dyDescent="0.25">
      <c r="A12" s="5" t="s">
        <v>33</v>
      </c>
      <c r="B12" s="8" t="s">
        <v>34</v>
      </c>
      <c r="C12" s="17">
        <v>8209028.5300000003</v>
      </c>
      <c r="D12" s="17">
        <v>6333428</v>
      </c>
      <c r="E12" s="17">
        <v>6668988.75</v>
      </c>
      <c r="F12" s="17">
        <v>6498314.2800000003</v>
      </c>
      <c r="G12" s="18"/>
      <c r="H12" s="18"/>
    </row>
    <row r="13" spans="1:8" ht="25.5" x14ac:dyDescent="0.25">
      <c r="A13" s="15" t="s">
        <v>35</v>
      </c>
      <c r="B13" s="16" t="s">
        <v>36</v>
      </c>
      <c r="C13" s="17">
        <v>15233499.27</v>
      </c>
      <c r="D13" s="17">
        <v>8257966.25</v>
      </c>
      <c r="E13" s="17">
        <v>7662387.4400000004</v>
      </c>
      <c r="F13" s="17">
        <v>3043672.11</v>
      </c>
      <c r="G13" s="18"/>
      <c r="H13" s="18"/>
    </row>
    <row r="14" spans="1:8" x14ac:dyDescent="0.25">
      <c r="A14" s="5" t="s">
        <v>37</v>
      </c>
      <c r="B14" s="8" t="s">
        <v>38</v>
      </c>
      <c r="C14" s="17">
        <v>182040</v>
      </c>
      <c r="D14" s="17">
        <v>17900</v>
      </c>
      <c r="E14" s="17">
        <v>18400</v>
      </c>
      <c r="F14" s="17">
        <v>18400</v>
      </c>
      <c r="G14" s="18"/>
      <c r="H14" s="18"/>
    </row>
    <row r="15" spans="1:8" ht="25.5" x14ac:dyDescent="0.25">
      <c r="A15" s="5" t="s">
        <v>39</v>
      </c>
      <c r="B15" s="8" t="s">
        <v>40</v>
      </c>
      <c r="C15" s="17">
        <v>16226808.26</v>
      </c>
      <c r="D15" s="17">
        <v>6145027.5999999996</v>
      </c>
      <c r="E15" s="17">
        <v>7133934.7999999998</v>
      </c>
      <c r="F15" s="17">
        <v>6177177.5499999998</v>
      </c>
      <c r="G15" s="18"/>
      <c r="H15" s="18"/>
    </row>
    <row r="16" spans="1:8" x14ac:dyDescent="0.25">
      <c r="A16" s="5" t="s">
        <v>41</v>
      </c>
      <c r="B16" s="8" t="s">
        <v>42</v>
      </c>
      <c r="C16" s="17">
        <v>32400</v>
      </c>
      <c r="D16" s="17">
        <v>33500</v>
      </c>
      <c r="E16" s="17">
        <v>33300</v>
      </c>
      <c r="F16" s="17">
        <v>34250</v>
      </c>
      <c r="G16" s="18"/>
      <c r="H16" s="18"/>
    </row>
    <row r="17" spans="1:8" ht="25.5" x14ac:dyDescent="0.25">
      <c r="A17" s="5" t="s">
        <v>43</v>
      </c>
      <c r="B17" s="8" t="s">
        <v>44</v>
      </c>
      <c r="C17" s="17">
        <v>483839.62</v>
      </c>
      <c r="D17" s="17">
        <v>231198</v>
      </c>
      <c r="E17" s="17">
        <v>225318</v>
      </c>
      <c r="F17" s="17">
        <v>225318</v>
      </c>
      <c r="G17" s="18"/>
      <c r="H17" s="18"/>
    </row>
    <row r="18" spans="1:8" ht="25.5" x14ac:dyDescent="0.25">
      <c r="A18" s="5" t="s">
        <v>45</v>
      </c>
      <c r="B18" s="8" t="s">
        <v>46</v>
      </c>
      <c r="C18" s="17">
        <v>139130</v>
      </c>
      <c r="D18" s="17">
        <v>135247.4</v>
      </c>
      <c r="E18" s="17">
        <v>130097.4</v>
      </c>
      <c r="F18" s="17">
        <v>130097.4</v>
      </c>
      <c r="G18" s="18"/>
      <c r="H18" s="18"/>
    </row>
    <row r="19" spans="1:8" ht="25.5" x14ac:dyDescent="0.25">
      <c r="A19" s="5" t="s">
        <v>47</v>
      </c>
      <c r="B19" s="8" t="s">
        <v>48</v>
      </c>
      <c r="C19" s="17">
        <v>162314.15</v>
      </c>
      <c r="D19" s="17">
        <v>259934</v>
      </c>
      <c r="E19" s="17">
        <v>109399</v>
      </c>
      <c r="F19" s="17">
        <v>66399</v>
      </c>
      <c r="G19" s="18"/>
      <c r="H19" s="18"/>
    </row>
    <row r="20" spans="1:8" x14ac:dyDescent="0.25">
      <c r="A20" s="5" t="s">
        <v>49</v>
      </c>
      <c r="B20" s="8" t="s">
        <v>50</v>
      </c>
      <c r="C20" s="17">
        <v>22000</v>
      </c>
      <c r="D20" s="17">
        <v>17500</v>
      </c>
      <c r="E20" s="17">
        <v>17500</v>
      </c>
      <c r="F20" s="17">
        <v>17500</v>
      </c>
      <c r="G20" s="18"/>
      <c r="H20" s="18"/>
    </row>
    <row r="21" spans="1:8" x14ac:dyDescent="0.25">
      <c r="A21" s="5" t="s">
        <v>51</v>
      </c>
      <c r="B21" s="8" t="s">
        <v>52</v>
      </c>
      <c r="C21" s="17">
        <v>2403300.85</v>
      </c>
      <c r="D21" s="17">
        <v>2564356</v>
      </c>
      <c r="E21" s="17">
        <v>2684514</v>
      </c>
      <c r="F21" s="17">
        <v>2654666.2999999998</v>
      </c>
      <c r="G21" s="18"/>
      <c r="H21" s="18"/>
    </row>
    <row r="22" spans="1:8" x14ac:dyDescent="0.25">
      <c r="A22" s="5" t="s">
        <v>53</v>
      </c>
      <c r="B22" s="8" t="s">
        <v>54</v>
      </c>
      <c r="C22" s="17">
        <v>350391</v>
      </c>
      <c r="D22" s="17">
        <v>345081</v>
      </c>
      <c r="E22" s="17">
        <v>350117</v>
      </c>
      <c r="F22" s="17">
        <v>362581.98</v>
      </c>
      <c r="G22" s="18"/>
      <c r="H22" s="18"/>
    </row>
    <row r="23" spans="1:8" x14ac:dyDescent="0.25">
      <c r="A23" s="5" t="s">
        <v>55</v>
      </c>
      <c r="B23" s="8" t="s">
        <v>56</v>
      </c>
      <c r="C23" s="17">
        <v>5930000</v>
      </c>
      <c r="D23" s="17">
        <v>5877000</v>
      </c>
      <c r="E23" s="17">
        <v>5777000</v>
      </c>
      <c r="F23" s="17">
        <v>5777000</v>
      </c>
      <c r="G23" s="18"/>
      <c r="H23" s="18"/>
    </row>
    <row r="24" spans="1:8" x14ac:dyDescent="0.25">
      <c r="A24" s="7" t="s">
        <v>57</v>
      </c>
      <c r="B24" s="7" t="s">
        <v>18</v>
      </c>
      <c r="C24" s="17">
        <f>SUM(C5:C23)</f>
        <v>76288406.019999996</v>
      </c>
      <c r="D24" s="17">
        <f>SUM(D5:D23)</f>
        <v>52257007.420000002</v>
      </c>
      <c r="E24" s="17">
        <f>SUM(E5:E23)</f>
        <v>50757119.399999991</v>
      </c>
      <c r="F24" s="17">
        <f>SUM(F5:F23)</f>
        <v>40708893.219999991</v>
      </c>
      <c r="G24" s="18"/>
      <c r="H24" s="18"/>
    </row>
  </sheetData>
  <mergeCells count="1">
    <mergeCell ref="A1:F1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7"/>
  <sheetViews>
    <sheetView topLeftCell="E103" zoomScale="90" zoomScaleNormal="90" workbookViewId="0">
      <selection activeCell="X164" sqref="X164"/>
    </sheetView>
  </sheetViews>
  <sheetFormatPr defaultRowHeight="12.75" x14ac:dyDescent="0.2"/>
  <cols>
    <col min="1" max="1" width="14.140625" style="13" hidden="1" customWidth="1"/>
    <col min="2" max="2" width="22.7109375" style="13" customWidth="1"/>
    <col min="3" max="3" width="29" style="13" customWidth="1"/>
    <col min="4" max="4" width="42.85546875" style="13" customWidth="1"/>
    <col min="5" max="5" width="32.85546875" style="13" customWidth="1"/>
    <col min="6" max="16384" width="9.140625" style="13"/>
  </cols>
  <sheetData>
    <row r="1" spans="1:5" x14ac:dyDescent="0.2">
      <c r="A1" s="12" t="s">
        <v>115</v>
      </c>
      <c r="B1" s="12" t="s">
        <v>116</v>
      </c>
      <c r="C1" s="12" t="s">
        <v>117</v>
      </c>
      <c r="D1" s="12" t="s">
        <v>118</v>
      </c>
      <c r="E1" s="12" t="s">
        <v>119</v>
      </c>
    </row>
    <row r="2" spans="1:5" x14ac:dyDescent="0.2">
      <c r="A2" s="13">
        <v>2014</v>
      </c>
      <c r="B2" s="13" t="s">
        <v>120</v>
      </c>
      <c r="C2" s="13" t="s">
        <v>121</v>
      </c>
      <c r="D2" s="13" t="s">
        <v>122</v>
      </c>
      <c r="E2" s="27">
        <v>750697</v>
      </c>
    </row>
    <row r="3" spans="1:5" x14ac:dyDescent="0.2">
      <c r="A3" s="13">
        <v>2014</v>
      </c>
      <c r="B3" s="13" t="s">
        <v>120</v>
      </c>
      <c r="C3" s="13" t="s">
        <v>121</v>
      </c>
      <c r="D3" s="13" t="s">
        <v>123</v>
      </c>
      <c r="E3" s="27">
        <v>695789</v>
      </c>
    </row>
    <row r="4" spans="1:5" x14ac:dyDescent="0.2">
      <c r="A4" s="13">
        <v>2014</v>
      </c>
      <c r="B4" s="13" t="s">
        <v>120</v>
      </c>
      <c r="C4" s="13" t="s">
        <v>121</v>
      </c>
      <c r="D4" s="13" t="s">
        <v>124</v>
      </c>
      <c r="E4" s="27">
        <v>685209</v>
      </c>
    </row>
    <row r="5" spans="1:5" x14ac:dyDescent="0.2">
      <c r="A5" s="13">
        <v>2014</v>
      </c>
      <c r="B5" s="13" t="s">
        <v>120</v>
      </c>
      <c r="C5" s="13" t="s">
        <v>121</v>
      </c>
      <c r="D5" s="13" t="s">
        <v>125</v>
      </c>
      <c r="E5" s="27">
        <v>434366</v>
      </c>
    </row>
    <row r="6" spans="1:5" x14ac:dyDescent="0.2">
      <c r="A6" s="13">
        <v>2014</v>
      </c>
      <c r="B6" s="13" t="s">
        <v>120</v>
      </c>
      <c r="C6" s="13" t="s">
        <v>121</v>
      </c>
      <c r="D6" s="13" t="s">
        <v>126</v>
      </c>
      <c r="E6" s="27">
        <v>1006929</v>
      </c>
    </row>
    <row r="7" spans="1:5" x14ac:dyDescent="0.2">
      <c r="A7" s="13">
        <v>2014</v>
      </c>
      <c r="B7" s="13" t="s">
        <v>120</v>
      </c>
      <c r="C7" s="13" t="s">
        <v>121</v>
      </c>
      <c r="D7" s="13" t="s">
        <v>127</v>
      </c>
      <c r="E7" s="27">
        <v>921196</v>
      </c>
    </row>
    <row r="8" spans="1:5" x14ac:dyDescent="0.2">
      <c r="A8" s="13">
        <v>2014</v>
      </c>
      <c r="B8" s="13" t="s">
        <v>120</v>
      </c>
      <c r="C8" s="13" t="s">
        <v>121</v>
      </c>
      <c r="D8" s="13" t="s">
        <v>128</v>
      </c>
      <c r="E8" s="27">
        <v>643795</v>
      </c>
    </row>
    <row r="9" spans="1:5" x14ac:dyDescent="0.2">
      <c r="A9" s="13">
        <v>2014</v>
      </c>
      <c r="B9" s="13" t="s">
        <v>120</v>
      </c>
      <c r="C9" s="13" t="s">
        <v>121</v>
      </c>
      <c r="D9" s="13" t="s">
        <v>129</v>
      </c>
      <c r="E9" s="27">
        <v>407714</v>
      </c>
    </row>
    <row r="10" spans="1:5" x14ac:dyDescent="0.2">
      <c r="A10" s="13">
        <v>2014</v>
      </c>
      <c r="B10" s="13" t="s">
        <v>120</v>
      </c>
      <c r="C10" s="13" t="s">
        <v>121</v>
      </c>
      <c r="D10" s="13" t="s">
        <v>130</v>
      </c>
      <c r="E10" s="27">
        <v>346039</v>
      </c>
    </row>
    <row r="11" spans="1:5" x14ac:dyDescent="0.2">
      <c r="A11" s="13">
        <v>2014</v>
      </c>
      <c r="B11" s="13" t="s">
        <v>120</v>
      </c>
      <c r="C11" s="13" t="s">
        <v>121</v>
      </c>
      <c r="D11" s="13" t="s">
        <v>131</v>
      </c>
      <c r="E11" s="27">
        <v>1100152</v>
      </c>
    </row>
    <row r="12" spans="1:5" x14ac:dyDescent="0.2">
      <c r="E12" s="27"/>
    </row>
    <row r="13" spans="1:5" x14ac:dyDescent="0.2">
      <c r="A13" s="13">
        <v>2014</v>
      </c>
      <c r="B13" s="13" t="s">
        <v>120</v>
      </c>
      <c r="C13" s="13" t="s">
        <v>132</v>
      </c>
      <c r="D13" s="13" t="s">
        <v>133</v>
      </c>
      <c r="E13" s="27">
        <v>2089898</v>
      </c>
    </row>
    <row r="14" spans="1:5" x14ac:dyDescent="0.2">
      <c r="E14" s="27"/>
    </row>
    <row r="15" spans="1:5" x14ac:dyDescent="0.2">
      <c r="A15" s="13">
        <v>2014</v>
      </c>
      <c r="B15" s="13" t="s">
        <v>120</v>
      </c>
      <c r="C15" s="13" t="s">
        <v>134</v>
      </c>
      <c r="D15" s="13" t="s">
        <v>135</v>
      </c>
      <c r="E15" s="27">
        <v>540650</v>
      </c>
    </row>
    <row r="16" spans="1:5" x14ac:dyDescent="0.2">
      <c r="A16" s="13">
        <v>2014</v>
      </c>
      <c r="B16" s="13" t="s">
        <v>120</v>
      </c>
      <c r="C16" s="13" t="s">
        <v>134</v>
      </c>
      <c r="D16" s="13" t="s">
        <v>136</v>
      </c>
      <c r="E16" s="27">
        <v>861932</v>
      </c>
    </row>
    <row r="17" spans="1:5" x14ac:dyDescent="0.2">
      <c r="A17" s="13">
        <v>2014</v>
      </c>
      <c r="B17" s="13" t="s">
        <v>120</v>
      </c>
      <c r="C17" s="13" t="s">
        <v>134</v>
      </c>
      <c r="D17" s="13" t="s">
        <v>137</v>
      </c>
      <c r="E17" s="27">
        <v>1945815</v>
      </c>
    </row>
    <row r="18" spans="1:5" x14ac:dyDescent="0.2">
      <c r="A18" s="13">
        <v>2014</v>
      </c>
      <c r="B18" s="13" t="s">
        <v>120</v>
      </c>
      <c r="C18" s="13" t="s">
        <v>134</v>
      </c>
      <c r="D18" s="13" t="s">
        <v>138</v>
      </c>
      <c r="E18" s="27">
        <v>46350</v>
      </c>
    </row>
    <row r="19" spans="1:5" x14ac:dyDescent="0.2">
      <c r="E19" s="27"/>
    </row>
    <row r="20" spans="1:5" x14ac:dyDescent="0.2">
      <c r="A20" s="13">
        <v>2014</v>
      </c>
      <c r="B20" s="13" t="s">
        <v>120</v>
      </c>
      <c r="C20" s="13" t="s">
        <v>139</v>
      </c>
      <c r="D20" s="13" t="s">
        <v>140</v>
      </c>
      <c r="E20" s="27">
        <v>31420</v>
      </c>
    </row>
    <row r="21" spans="1:5" x14ac:dyDescent="0.2">
      <c r="A21" s="13">
        <v>2014</v>
      </c>
      <c r="B21" s="13" t="s">
        <v>120</v>
      </c>
      <c r="C21" s="13" t="s">
        <v>139</v>
      </c>
      <c r="D21" s="13" t="s">
        <v>141</v>
      </c>
      <c r="E21" s="27">
        <v>913495</v>
      </c>
    </row>
    <row r="22" spans="1:5" x14ac:dyDescent="0.2">
      <c r="E22" s="27"/>
    </row>
    <row r="23" spans="1:5" x14ac:dyDescent="0.2">
      <c r="A23" s="13">
        <v>2014</v>
      </c>
      <c r="B23" s="13" t="s">
        <v>120</v>
      </c>
      <c r="C23" s="13" t="s">
        <v>142</v>
      </c>
      <c r="D23" s="13" t="s">
        <v>143</v>
      </c>
      <c r="E23" s="27">
        <v>1116288</v>
      </c>
    </row>
    <row r="24" spans="1:5" x14ac:dyDescent="0.2">
      <c r="A24" s="13">
        <v>2014</v>
      </c>
      <c r="B24" s="13" t="s">
        <v>120</v>
      </c>
      <c r="C24" s="13" t="s">
        <v>142</v>
      </c>
      <c r="D24" s="13" t="s">
        <v>144</v>
      </c>
      <c r="E24" s="27">
        <v>250674</v>
      </c>
    </row>
    <row r="25" spans="1:5" x14ac:dyDescent="0.2">
      <c r="E25" s="27"/>
    </row>
    <row r="26" spans="1:5" x14ac:dyDescent="0.2">
      <c r="B26" s="13" t="s">
        <v>120</v>
      </c>
      <c r="C26" s="21" t="s">
        <v>189</v>
      </c>
      <c r="D26" s="21" t="s">
        <v>190</v>
      </c>
      <c r="E26" s="27">
        <v>7000</v>
      </c>
    </row>
    <row r="27" spans="1:5" x14ac:dyDescent="0.2">
      <c r="E27" s="27"/>
    </row>
    <row r="28" spans="1:5" x14ac:dyDescent="0.2">
      <c r="A28" s="13">
        <v>2014</v>
      </c>
      <c r="B28" s="13" t="s">
        <v>120</v>
      </c>
      <c r="C28" s="13" t="s">
        <v>145</v>
      </c>
      <c r="D28" s="13" t="s">
        <v>146</v>
      </c>
      <c r="E28" s="27">
        <v>531244</v>
      </c>
    </row>
    <row r="29" spans="1:5" x14ac:dyDescent="0.2">
      <c r="E29" s="27"/>
    </row>
    <row r="30" spans="1:5" x14ac:dyDescent="0.2">
      <c r="A30" s="13">
        <v>2014</v>
      </c>
      <c r="B30" s="13" t="s">
        <v>120</v>
      </c>
      <c r="C30" s="13" t="s">
        <v>147</v>
      </c>
      <c r="D30" s="13" t="s">
        <v>148</v>
      </c>
      <c r="E30" s="27">
        <v>1960038</v>
      </c>
    </row>
    <row r="31" spans="1:5" x14ac:dyDescent="0.2">
      <c r="A31" s="13">
        <v>2014</v>
      </c>
      <c r="B31" s="13" t="s">
        <v>120</v>
      </c>
      <c r="C31" s="13" t="s">
        <v>147</v>
      </c>
      <c r="D31" s="13" t="s">
        <v>149</v>
      </c>
      <c r="E31" s="27">
        <v>4168614</v>
      </c>
    </row>
    <row r="32" spans="1:5" x14ac:dyDescent="0.2">
      <c r="A32" s="13">
        <v>2014</v>
      </c>
      <c r="B32" s="13" t="s">
        <v>120</v>
      </c>
      <c r="C32" s="13" t="s">
        <v>147</v>
      </c>
      <c r="D32" s="13" t="s">
        <v>150</v>
      </c>
      <c r="E32" s="27">
        <v>2084</v>
      </c>
    </row>
    <row r="33" spans="1:5" x14ac:dyDescent="0.2">
      <c r="A33" s="13">
        <v>2014</v>
      </c>
      <c r="B33" s="13" t="s">
        <v>120</v>
      </c>
      <c r="C33" s="13" t="s">
        <v>147</v>
      </c>
      <c r="D33" s="13" t="s">
        <v>151</v>
      </c>
      <c r="E33" s="27">
        <v>102692</v>
      </c>
    </row>
    <row r="34" spans="1:5" x14ac:dyDescent="0.2">
      <c r="E34" s="27"/>
    </row>
    <row r="35" spans="1:5" x14ac:dyDescent="0.2">
      <c r="A35" s="13">
        <v>2014</v>
      </c>
      <c r="B35" s="13" t="s">
        <v>120</v>
      </c>
      <c r="C35" s="13" t="s">
        <v>152</v>
      </c>
      <c r="D35" s="13" t="s">
        <v>153</v>
      </c>
      <c r="E35" s="27">
        <v>829900</v>
      </c>
    </row>
    <row r="36" spans="1:5" x14ac:dyDescent="0.2">
      <c r="A36" s="13">
        <v>2014</v>
      </c>
      <c r="B36" s="13" t="s">
        <v>120</v>
      </c>
      <c r="C36" s="13" t="s">
        <v>152</v>
      </c>
      <c r="D36" s="13" t="s">
        <v>154</v>
      </c>
      <c r="E36" s="27">
        <v>0</v>
      </c>
    </row>
    <row r="37" spans="1:5" x14ac:dyDescent="0.2">
      <c r="A37" s="13">
        <v>2014</v>
      </c>
      <c r="B37" s="13" t="s">
        <v>120</v>
      </c>
      <c r="C37" s="13" t="s">
        <v>152</v>
      </c>
      <c r="D37" s="13" t="s">
        <v>155</v>
      </c>
      <c r="E37" s="27">
        <v>1540773</v>
      </c>
    </row>
    <row r="38" spans="1:5" x14ac:dyDescent="0.2">
      <c r="E38" s="27"/>
    </row>
    <row r="39" spans="1:5" x14ac:dyDescent="0.2">
      <c r="A39" s="13">
        <v>2014</v>
      </c>
      <c r="B39" s="13" t="s">
        <v>120</v>
      </c>
      <c r="C39" s="13" t="s">
        <v>156</v>
      </c>
      <c r="D39" s="13" t="s">
        <v>157</v>
      </c>
      <c r="E39" s="27">
        <v>17900</v>
      </c>
    </row>
    <row r="40" spans="1:5" x14ac:dyDescent="0.2">
      <c r="E40" s="27"/>
    </row>
    <row r="41" spans="1:5" x14ac:dyDescent="0.2">
      <c r="A41" s="13">
        <v>2014</v>
      </c>
      <c r="B41" s="13" t="s">
        <v>120</v>
      </c>
      <c r="C41" s="13" t="s">
        <v>158</v>
      </c>
      <c r="D41" s="13" t="s">
        <v>159</v>
      </c>
      <c r="E41" s="27">
        <v>3114754.6</v>
      </c>
    </row>
    <row r="42" spans="1:5" x14ac:dyDescent="0.2">
      <c r="A42" s="13">
        <v>2014</v>
      </c>
      <c r="B42" s="13" t="s">
        <v>120</v>
      </c>
      <c r="C42" s="13" t="s">
        <v>158</v>
      </c>
      <c r="D42" s="13" t="s">
        <v>160</v>
      </c>
      <c r="E42" s="27">
        <v>2036021</v>
      </c>
    </row>
    <row r="43" spans="1:5" x14ac:dyDescent="0.2">
      <c r="A43" s="13">
        <v>2014</v>
      </c>
      <c r="B43" s="13" t="s">
        <v>120</v>
      </c>
      <c r="C43" s="13" t="s">
        <v>158</v>
      </c>
      <c r="D43" s="13" t="s">
        <v>161</v>
      </c>
      <c r="E43" s="27">
        <v>264733</v>
      </c>
    </row>
    <row r="44" spans="1:5" x14ac:dyDescent="0.2">
      <c r="A44" s="13">
        <v>2014</v>
      </c>
      <c r="B44" s="13" t="s">
        <v>120</v>
      </c>
      <c r="C44" s="13" t="s">
        <v>158</v>
      </c>
      <c r="D44" s="13" t="s">
        <v>162</v>
      </c>
      <c r="E44" s="27">
        <v>277473</v>
      </c>
    </row>
    <row r="45" spans="1:5" x14ac:dyDescent="0.2">
      <c r="A45" s="13">
        <v>2014</v>
      </c>
      <c r="B45" s="13" t="s">
        <v>120</v>
      </c>
      <c r="C45" s="13" t="s">
        <v>158</v>
      </c>
      <c r="D45" s="13" t="s">
        <v>163</v>
      </c>
      <c r="E45" s="27">
        <v>0</v>
      </c>
    </row>
    <row r="46" spans="1:5" x14ac:dyDescent="0.2">
      <c r="A46" s="13">
        <v>2014</v>
      </c>
      <c r="B46" s="13" t="s">
        <v>120</v>
      </c>
      <c r="C46" s="13" t="s">
        <v>158</v>
      </c>
      <c r="D46" s="13" t="s">
        <v>164</v>
      </c>
      <c r="E46" s="27">
        <v>267576</v>
      </c>
    </row>
    <row r="47" spans="1:5" x14ac:dyDescent="0.2">
      <c r="A47" s="13">
        <v>2014</v>
      </c>
      <c r="B47" s="13" t="s">
        <v>120</v>
      </c>
      <c r="C47" s="13" t="s">
        <v>158</v>
      </c>
      <c r="D47" s="13" t="s">
        <v>165</v>
      </c>
      <c r="E47" s="27">
        <v>63270</v>
      </c>
    </row>
    <row r="48" spans="1:5" x14ac:dyDescent="0.2">
      <c r="A48" s="13">
        <v>2014</v>
      </c>
      <c r="B48" s="13" t="s">
        <v>120</v>
      </c>
      <c r="C48" s="13" t="s">
        <v>158</v>
      </c>
      <c r="D48" s="13" t="s">
        <v>166</v>
      </c>
      <c r="E48" s="27">
        <v>105200</v>
      </c>
    </row>
    <row r="49" spans="1:5" x14ac:dyDescent="0.2">
      <c r="E49" s="28"/>
    </row>
    <row r="50" spans="1:5" x14ac:dyDescent="0.2">
      <c r="A50" s="13">
        <v>2014</v>
      </c>
      <c r="B50" s="13" t="s">
        <v>120</v>
      </c>
      <c r="C50" s="13" t="s">
        <v>167</v>
      </c>
      <c r="D50" s="13" t="s">
        <v>168</v>
      </c>
      <c r="E50" s="27">
        <v>33500</v>
      </c>
    </row>
    <row r="51" spans="1:5" x14ac:dyDescent="0.2">
      <c r="E51" s="27"/>
    </row>
    <row r="52" spans="1:5" x14ac:dyDescent="0.2">
      <c r="A52" s="13">
        <v>2014</v>
      </c>
      <c r="B52" s="13" t="s">
        <v>120</v>
      </c>
      <c r="C52" s="13" t="s">
        <v>169</v>
      </c>
      <c r="D52" s="13" t="s">
        <v>170</v>
      </c>
      <c r="E52" s="27">
        <v>231198</v>
      </c>
    </row>
    <row r="53" spans="1:5" x14ac:dyDescent="0.2">
      <c r="E53" s="27"/>
    </row>
    <row r="54" spans="1:5" x14ac:dyDescent="0.2">
      <c r="A54" s="13">
        <v>2014</v>
      </c>
      <c r="B54" s="13" t="s">
        <v>120</v>
      </c>
      <c r="C54" s="13" t="s">
        <v>171</v>
      </c>
      <c r="D54" s="13" t="s">
        <v>172</v>
      </c>
      <c r="E54" s="27">
        <v>26600</v>
      </c>
    </row>
    <row r="55" spans="1:5" x14ac:dyDescent="0.2">
      <c r="A55" s="13">
        <v>2014</v>
      </c>
      <c r="B55" s="13" t="s">
        <v>120</v>
      </c>
      <c r="C55" s="13" t="s">
        <v>171</v>
      </c>
      <c r="D55" s="13" t="s">
        <v>173</v>
      </c>
      <c r="E55" s="27">
        <v>108647.4</v>
      </c>
    </row>
    <row r="56" spans="1:5" x14ac:dyDescent="0.2">
      <c r="E56" s="27"/>
    </row>
    <row r="57" spans="1:5" x14ac:dyDescent="0.2">
      <c r="A57" s="13">
        <v>2014</v>
      </c>
      <c r="B57" s="13" t="s">
        <v>120</v>
      </c>
      <c r="C57" s="13" t="s">
        <v>174</v>
      </c>
      <c r="D57" s="13" t="s">
        <v>175</v>
      </c>
      <c r="E57" s="27">
        <v>216934</v>
      </c>
    </row>
    <row r="58" spans="1:5" x14ac:dyDescent="0.2">
      <c r="E58" s="27"/>
    </row>
    <row r="59" spans="1:5" x14ac:dyDescent="0.2">
      <c r="A59" s="13">
        <v>2014</v>
      </c>
      <c r="B59" s="13" t="s">
        <v>120</v>
      </c>
      <c r="C59" s="13" t="s">
        <v>176</v>
      </c>
      <c r="D59" s="13" t="s">
        <v>177</v>
      </c>
      <c r="E59" s="27">
        <v>17500</v>
      </c>
    </row>
    <row r="60" spans="1:5" x14ac:dyDescent="0.2">
      <c r="E60" s="27"/>
    </row>
    <row r="61" spans="1:5" x14ac:dyDescent="0.2">
      <c r="A61" s="13">
        <v>2014</v>
      </c>
      <c r="B61" s="13" t="s">
        <v>120</v>
      </c>
      <c r="C61" s="13" t="s">
        <v>178</v>
      </c>
      <c r="D61" s="13" t="s">
        <v>179</v>
      </c>
      <c r="E61" s="27">
        <v>124186</v>
      </c>
    </row>
    <row r="62" spans="1:5" x14ac:dyDescent="0.2">
      <c r="A62" s="13">
        <v>2014</v>
      </c>
      <c r="B62" s="13" t="s">
        <v>120</v>
      </c>
      <c r="C62" s="13" t="s">
        <v>178</v>
      </c>
      <c r="D62" s="13" t="s">
        <v>180</v>
      </c>
      <c r="E62" s="27">
        <v>2191900</v>
      </c>
    </row>
    <row r="63" spans="1:5" x14ac:dyDescent="0.2">
      <c r="B63" s="13" t="s">
        <v>120</v>
      </c>
      <c r="C63" s="13" t="s">
        <v>178</v>
      </c>
      <c r="D63" s="13" t="s">
        <v>181</v>
      </c>
      <c r="E63" s="27">
        <v>248270</v>
      </c>
    </row>
    <row r="64" spans="1:5" x14ac:dyDescent="0.2">
      <c r="E64" s="14"/>
    </row>
    <row r="65" spans="5:5" x14ac:dyDescent="0.2">
      <c r="E65" s="14">
        <f>SUM(E2:E63)</f>
        <v>33276416</v>
      </c>
    </row>
    <row r="67" spans="5:5" x14ac:dyDescent="0.2">
      <c r="E67" s="14"/>
    </row>
  </sheetData>
  <pageMargins left="0.4" right="0.46" top="0.54" bottom="0.42" header="0.34" footer="0.28999999999999998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fonti di finanziamento</vt:lpstr>
      <vt:lpstr>entrate per titoli tip.categ</vt:lpstr>
      <vt:lpstr>Spese Riep Titoli</vt:lpstr>
      <vt:lpstr>Spese Riep. missioni</vt:lpstr>
      <vt:lpstr>spese correnti per miss-prog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Sp2b Italiano</dc:creator>
  <cp:lastModifiedBy>DELLI CARPINI Palmerina</cp:lastModifiedBy>
  <cp:lastPrinted>2014-07-08T09:17:07Z</cp:lastPrinted>
  <dcterms:created xsi:type="dcterms:W3CDTF">2014-07-08T09:11:45Z</dcterms:created>
  <dcterms:modified xsi:type="dcterms:W3CDTF">2025-05-13T13:13:58Z</dcterms:modified>
</cp:coreProperties>
</file>