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7" i="1" l="1"/>
  <c r="L37" i="1"/>
  <c r="K37" i="1"/>
  <c r="J37" i="1"/>
  <c r="E69" i="1"/>
  <c r="F69" i="1"/>
  <c r="G69" i="1"/>
  <c r="H69" i="1"/>
  <c r="I69" i="1"/>
  <c r="J69" i="1"/>
  <c r="K69" i="1"/>
  <c r="L69" i="1"/>
  <c r="M69" i="1"/>
  <c r="D69" i="1"/>
  <c r="M26" i="1"/>
  <c r="G26" i="1"/>
  <c r="H26" i="1"/>
  <c r="I26" i="1"/>
  <c r="J26" i="1"/>
  <c r="K26" i="1"/>
  <c r="L26" i="1"/>
  <c r="F26" i="1"/>
  <c r="E20" i="1" l="1"/>
  <c r="F20" i="1"/>
  <c r="G20" i="1"/>
  <c r="H20" i="1"/>
  <c r="I20" i="1"/>
  <c r="J20" i="1"/>
  <c r="K20" i="1"/>
  <c r="L20" i="1"/>
  <c r="M20" i="1"/>
  <c r="D20" i="1"/>
  <c r="E19" i="1"/>
  <c r="F19" i="1"/>
  <c r="G19" i="1"/>
  <c r="H19" i="1"/>
  <c r="I19" i="1"/>
  <c r="J19" i="1"/>
  <c r="K19" i="1"/>
  <c r="L19" i="1"/>
  <c r="M19" i="1"/>
  <c r="D19" i="1"/>
  <c r="E62" i="1"/>
  <c r="F62" i="1"/>
  <c r="G62" i="1"/>
  <c r="H62" i="1"/>
  <c r="I62" i="1"/>
  <c r="J62" i="1"/>
  <c r="K62" i="1"/>
  <c r="L62" i="1"/>
  <c r="M62" i="1"/>
  <c r="D62" i="1"/>
  <c r="K11" i="1"/>
  <c r="L11" i="1"/>
  <c r="M11" i="1"/>
  <c r="J11" i="1"/>
</calcChain>
</file>

<file path=xl/sharedStrings.xml><?xml version="1.0" encoding="utf-8"?>
<sst xmlns="http://schemas.openxmlformats.org/spreadsheetml/2006/main" count="90" uniqueCount="62">
  <si>
    <t>Rsu secco Indifferenziato (Ton)</t>
  </si>
  <si>
    <t>RE</t>
  </si>
  <si>
    <t>Rsu ingombranti (Ton)</t>
  </si>
  <si>
    <t>% recupero ingombranti</t>
  </si>
  <si>
    <t>Rsu ingombranti recuperati (Ton)</t>
  </si>
  <si>
    <t>R</t>
  </si>
  <si>
    <t>Rsu Residui Pulizia Strade (Ton)</t>
  </si>
  <si>
    <t>Scarichi abusivi</t>
  </si>
  <si>
    <t>Rifiuti cimiteriali (Ton)</t>
  </si>
  <si>
    <t>DIFFERENZIATA (Ton)</t>
  </si>
  <si>
    <t>TOTALI</t>
  </si>
  <si>
    <t>Imballaggi in carta e cartone (Ton)</t>
  </si>
  <si>
    <t>Imballaggi in vetro (Ton)</t>
  </si>
  <si>
    <t>Imballaggi metallici (Ton)</t>
  </si>
  <si>
    <t>Imballaggi in plastica (Ton)</t>
  </si>
  <si>
    <t>Imball misti/Rsu assimilabili (Ton)</t>
  </si>
  <si>
    <t>% recupero assimilati</t>
  </si>
  <si>
    <t>recupero assimilati agli urbani</t>
  </si>
  <si>
    <t>Imballaggi misti/multimateriale (Ton)</t>
  </si>
  <si>
    <t>Rottami ferro (Ton)</t>
  </si>
  <si>
    <t>Legno (Ton)</t>
  </si>
  <si>
    <t>Umido (Ton)</t>
  </si>
  <si>
    <t>Scarti vegetali (Ton)</t>
  </si>
  <si>
    <t>Pile esauste (Ton)</t>
  </si>
  <si>
    <t>Medicinali scaduti (Ton)</t>
  </si>
  <si>
    <t>Batterie al piombo (Ton)</t>
  </si>
  <si>
    <t>Olio minerale (Ton)</t>
  </si>
  <si>
    <t>Olio vegetale (Ton)</t>
  </si>
  <si>
    <t>Frigoriferi (Ton)</t>
  </si>
  <si>
    <t>T e/o F (Ton)</t>
  </si>
  <si>
    <t>Tubi fluorescenti (Ton)</t>
  </si>
  <si>
    <t>Pneumatici (Ton)</t>
  </si>
  <si>
    <t>Apparecchiature elettron (Ton)</t>
  </si>
  <si>
    <t>Lavatrici/Lavastoviglie (Ton)</t>
  </si>
  <si>
    <t>Macerie (Ton)</t>
  </si>
  <si>
    <t>Cartucce toner (Ton)</t>
  </si>
  <si>
    <t>Abbigliamento (Ton)</t>
  </si>
  <si>
    <t>Altro (Ton)</t>
  </si>
  <si>
    <t>DIFFERENZIATA (%)</t>
  </si>
  <si>
    <t>Recupero energia</t>
  </si>
  <si>
    <t>Recupero di materia</t>
  </si>
  <si>
    <t>Terre di spazzamento recuperate</t>
  </si>
  <si>
    <t>% recupero terre di spazzamento</t>
  </si>
  <si>
    <t>Imballaggi plastica da multimateriale</t>
  </si>
  <si>
    <t xml:space="preserve"> Imballaggi acciaio da multimateriale</t>
  </si>
  <si>
    <t>Imballaggi alluminio da multimateriale</t>
  </si>
  <si>
    <t>DETTAGLI RACCOLTA DIFFERENZIATA</t>
  </si>
  <si>
    <t>RECUPERO ENERGIA e MATERIA</t>
  </si>
  <si>
    <t>RIFIUTI procapite (Ton)</t>
  </si>
  <si>
    <t>DIFFERENZIATA procapite (Ton)</t>
  </si>
  <si>
    <t>*Fonte Istat</t>
  </si>
  <si>
    <t>RACCOLTA PROCAPITE (su dati Istat)</t>
  </si>
  <si>
    <t>ABITANTI*</t>
  </si>
  <si>
    <t>SPESA procapite**</t>
  </si>
  <si>
    <t>SPESA totale**</t>
  </si>
  <si>
    <t>SERVIZIO di GESTIONE deI RIFIUTI a CERNUSCO SUL NAVIGLIO, Periodo 2004-2013</t>
  </si>
  <si>
    <t>**Dal 2006 (introduzione TIA) al 2012 dati a consuntico. Dato 2013 a preventivo (consuntivo non ancora disponibile, comunque non superiore al preventivo). Valori espressi in euro</t>
  </si>
  <si>
    <t>% Recupero totale</t>
  </si>
  <si>
    <t>% Recupero energia</t>
  </si>
  <si>
    <t>% Recupero materia</t>
  </si>
  <si>
    <t>RACCOLTA dei RIFIUTI</t>
  </si>
  <si>
    <t>SPESA (su dati Istat)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</si>
</sst>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%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1"/>
      <color theme="4" tint="-0.249977111117893"/>
      <name val="Calibri"/>
      <family val="2"/>
      <scheme val="minor"/>
    </font>
    <font>
      <i/>
      <sz val="10"/>
      <color theme="4" tint="-0.249977111117893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0" fillId="0" borderId="0" xfId="0"/>
    <xf numFmtId="0" fontId="4" fillId="0" borderId="0" xfId="3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9" fontId="0" fillId="0" borderId="1" xfId="2" applyFont="1" applyBorder="1"/>
    <xf numFmtId="0" fontId="2" fillId="0" borderId="0" xfId="0" applyFont="1"/>
    <xf numFmtId="43" fontId="0" fillId="0" borderId="1" xfId="1" applyFont="1" applyBorder="1"/>
    <xf numFmtId="43" fontId="3" fillId="0" borderId="1" xfId="1" applyFont="1" applyBorder="1" applyAlignment="1">
      <alignment horizontal="center"/>
    </xf>
    <xf numFmtId="9" fontId="0" fillId="0" borderId="1" xfId="1" applyNumberFormat="1" applyFont="1" applyBorder="1"/>
    <xf numFmtId="43" fontId="2" fillId="0" borderId="4" xfId="1" applyFont="1" applyBorder="1"/>
    <xf numFmtId="43" fontId="2" fillId="0" borderId="5" xfId="1" applyFont="1" applyBorder="1"/>
    <xf numFmtId="43" fontId="0" fillId="0" borderId="8" xfId="1" applyFont="1" applyBorder="1"/>
    <xf numFmtId="9" fontId="0" fillId="0" borderId="8" xfId="2" applyFont="1" applyBorder="1"/>
    <xf numFmtId="9" fontId="0" fillId="0" borderId="8" xfId="1" applyNumberFormat="1" applyFont="1" applyBorder="1"/>
    <xf numFmtId="43" fontId="0" fillId="0" borderId="11" xfId="1" applyFont="1" applyBorder="1"/>
    <xf numFmtId="43" fontId="3" fillId="0" borderId="11" xfId="1" applyFont="1" applyBorder="1" applyAlignment="1">
      <alignment horizontal="center"/>
    </xf>
    <xf numFmtId="43" fontId="0" fillId="0" borderId="12" xfId="1" applyFont="1" applyBorder="1"/>
    <xf numFmtId="43" fontId="0" fillId="0" borderId="3" xfId="1" applyFont="1" applyBorder="1"/>
    <xf numFmtId="43" fontId="3" fillId="0" borderId="3" xfId="1" applyFont="1" applyBorder="1" applyAlignment="1">
      <alignment horizontal="center"/>
    </xf>
    <xf numFmtId="43" fontId="0" fillId="0" borderId="13" xfId="1" applyFont="1" applyBorder="1"/>
    <xf numFmtId="43" fontId="7" fillId="0" borderId="4" xfId="1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16" xfId="3" applyFont="1" applyFill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43" fontId="2" fillId="0" borderId="0" xfId="1" applyFont="1" applyBorder="1"/>
    <xf numFmtId="43" fontId="7" fillId="0" borderId="0" xfId="1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43" fontId="8" fillId="0" borderId="23" xfId="1" applyFont="1" applyBorder="1"/>
    <xf numFmtId="43" fontId="7" fillId="0" borderId="23" xfId="1" applyFont="1" applyBorder="1"/>
    <xf numFmtId="43" fontId="2" fillId="0" borderId="23" xfId="1" applyFont="1" applyBorder="1"/>
    <xf numFmtId="43" fontId="2" fillId="0" borderId="24" xfId="1" applyFont="1" applyBorder="1"/>
    <xf numFmtId="165" fontId="0" fillId="0" borderId="1" xfId="2" applyNumberFormat="1" applyFont="1" applyBorder="1"/>
    <xf numFmtId="165" fontId="2" fillId="0" borderId="4" xfId="2" applyNumberFormat="1" applyFont="1" applyBorder="1"/>
    <xf numFmtId="165" fontId="2" fillId="0" borderId="5" xfId="2" applyNumberFormat="1" applyFont="1" applyBorder="1"/>
    <xf numFmtId="165" fontId="0" fillId="0" borderId="8" xfId="2" applyNumberFormat="1" applyFont="1" applyBorder="1"/>
    <xf numFmtId="165" fontId="2" fillId="0" borderId="0" xfId="2" applyNumberFormat="1" applyFont="1" applyBorder="1"/>
    <xf numFmtId="0" fontId="0" fillId="0" borderId="0" xfId="0"/>
    <xf numFmtId="0" fontId="2" fillId="0" borderId="0" xfId="0" applyFont="1"/>
    <xf numFmtId="166" fontId="1" fillId="0" borderId="6" xfId="1" applyNumberFormat="1" applyFont="1" applyBorder="1"/>
    <xf numFmtId="166" fontId="5" fillId="0" borderId="6" xfId="1" applyNumberFormat="1" applyFont="1" applyBorder="1"/>
    <xf numFmtId="166" fontId="1" fillId="0" borderId="7" xfId="1" applyNumberFormat="1" applyFont="1" applyFill="1" applyBorder="1"/>
    <xf numFmtId="43" fontId="1" fillId="0" borderId="1" xfId="1" applyFont="1" applyBorder="1"/>
    <xf numFmtId="43" fontId="1" fillId="0" borderId="8" xfId="1" applyFont="1" applyBorder="1"/>
    <xf numFmtId="43" fontId="1" fillId="0" borderId="9" xfId="1" applyFont="1" applyBorder="1"/>
    <xf numFmtId="43" fontId="1" fillId="0" borderId="10" xfId="1" applyFont="1" applyBorder="1"/>
    <xf numFmtId="43" fontId="9" fillId="0" borderId="1" xfId="1" applyFont="1" applyBorder="1"/>
    <xf numFmtId="43" fontId="9" fillId="0" borderId="8" xfId="1" applyFont="1" applyBorder="1"/>
    <xf numFmtId="0" fontId="10" fillId="0" borderId="19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0" fillId="0" borderId="25" xfId="0" applyBorder="1"/>
    <xf numFmtId="0" fontId="0" fillId="0" borderId="16" xfId="0" applyBorder="1"/>
    <xf numFmtId="0" fontId="6" fillId="0" borderId="25" xfId="3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6" fillId="0" borderId="26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43" fontId="13" fillId="0" borderId="0" xfId="1" applyFont="1" applyBorder="1"/>
    <xf numFmtId="0" fontId="14" fillId="0" borderId="0" xfId="0" applyFont="1"/>
    <xf numFmtId="0" fontId="16" fillId="0" borderId="0" xfId="3" applyFont="1" applyBorder="1" applyAlignment="1">
      <alignment horizontal="center"/>
    </xf>
    <xf numFmtId="0" fontId="15" fillId="0" borderId="0" xfId="3" applyFont="1" applyBorder="1" applyAlignment="1">
      <alignment horizontal="left"/>
    </xf>
    <xf numFmtId="43" fontId="0" fillId="0" borderId="6" xfId="1" applyFont="1" applyBorder="1"/>
    <xf numFmtId="43" fontId="0" fillId="0" borderId="7" xfId="1" applyFont="1" applyBorder="1"/>
    <xf numFmtId="0" fontId="0" fillId="0" borderId="17" xfId="0" applyBorder="1"/>
    <xf numFmtId="165" fontId="0" fillId="0" borderId="3" xfId="2" applyNumberFormat="1" applyFont="1" applyBorder="1"/>
    <xf numFmtId="165" fontId="0" fillId="0" borderId="13" xfId="2" applyNumberFormat="1" applyFont="1" applyBorder="1"/>
    <xf numFmtId="0" fontId="2" fillId="0" borderId="4" xfId="0" applyFon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43" fontId="0" fillId="0" borderId="0" xfId="0" applyNumberFormat="1"/>
    <xf numFmtId="0" fontId="4" fillId="0" borderId="26" xfId="3" applyFont="1" applyBorder="1" applyAlignment="1">
      <alignment horizontal="center"/>
    </xf>
    <xf numFmtId="164" fontId="0" fillId="0" borderId="9" xfId="0" applyNumberFormat="1" applyBorder="1"/>
    <xf numFmtId="0" fontId="3" fillId="0" borderId="9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17" fillId="0" borderId="0" xfId="0" applyFont="1"/>
    <xf numFmtId="0" fontId="6" fillId="2" borderId="2" xfId="3" applyFont="1" applyFill="1" applyBorder="1" applyAlignment="1">
      <alignment horizontal="center"/>
    </xf>
    <xf numFmtId="0" fontId="6" fillId="2" borderId="14" xfId="3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8" fillId="0" borderId="18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0" fontId="18" fillId="0" borderId="19" xfId="3" applyFont="1" applyFill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27" xfId="3" applyFont="1" applyBorder="1" applyAlignment="1">
      <alignment horizontal="center"/>
    </xf>
    <xf numFmtId="0" fontId="18" fillId="0" borderId="28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9" fillId="0" borderId="21" xfId="3" applyFont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18" fillId="0" borderId="27" xfId="3" applyFont="1" applyFill="1" applyBorder="1" applyAlignment="1">
      <alignment horizontal="center"/>
    </xf>
    <xf numFmtId="0" fontId="18" fillId="0" borderId="20" xfId="3" applyFont="1" applyFill="1" applyBorder="1" applyAlignment="1">
      <alignment horizontal="center"/>
    </xf>
    <xf numFmtId="0" fontId="19" fillId="0" borderId="29" xfId="3" applyFont="1" applyFill="1" applyBorder="1" applyAlignment="1">
      <alignment horizontal="center"/>
    </xf>
    <xf numFmtId="0" fontId="6" fillId="2" borderId="21" xfId="3" applyFont="1" applyFill="1" applyBorder="1" applyAlignment="1">
      <alignment horizontal="center"/>
    </xf>
    <xf numFmtId="0" fontId="6" fillId="2" borderId="22" xfId="3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e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2"/>
  <sheetViews>
    <sheetView tabSelected="1" workbookViewId="0">
      <selection activeCell="N18" sqref="N18"/>
    </sheetView>
  </sheetViews>
  <sheetFormatPr defaultRowHeight="15" x14ac:dyDescent="0.25"/>
  <cols>
    <col min="1" max="1" width="3.5703125" customWidth="1"/>
    <col min="2" max="2" width="36.5703125" bestFit="1" customWidth="1"/>
    <col min="4" max="5" width="10.5703125" bestFit="1" customWidth="1"/>
    <col min="6" max="9" width="13.28515625" bestFit="1" customWidth="1"/>
    <col min="10" max="10" width="14.28515625" bestFit="1" customWidth="1"/>
    <col min="11" max="13" width="13.28515625" bestFit="1" customWidth="1"/>
  </cols>
  <sheetData>
    <row r="1" spans="2:13" s="44" customFormat="1" x14ac:dyDescent="0.25"/>
    <row r="2" spans="2:13" s="45" customFormat="1" ht="18.75" x14ac:dyDescent="0.3">
      <c r="B2" s="82" t="s">
        <v>55</v>
      </c>
    </row>
    <row r="3" spans="2:13" ht="15.75" thickBot="1" x14ac:dyDescent="0.3"/>
    <row r="4" spans="2:13" ht="15.75" thickBot="1" x14ac:dyDescent="0.3">
      <c r="B4" s="83" t="s">
        <v>60</v>
      </c>
      <c r="C4" s="84"/>
      <c r="D4" s="85">
        <v>2004</v>
      </c>
      <c r="E4" s="85">
        <v>2005</v>
      </c>
      <c r="F4" s="85">
        <v>2006</v>
      </c>
      <c r="G4" s="85">
        <v>2007</v>
      </c>
      <c r="H4" s="85">
        <v>2008</v>
      </c>
      <c r="I4" s="85">
        <v>2009</v>
      </c>
      <c r="J4" s="85">
        <v>2010</v>
      </c>
      <c r="K4" s="85">
        <v>2011</v>
      </c>
      <c r="L4" s="85">
        <v>2012</v>
      </c>
      <c r="M4" s="86">
        <v>2013</v>
      </c>
    </row>
    <row r="5" spans="2:13" x14ac:dyDescent="0.25">
      <c r="B5" s="87" t="s">
        <v>0</v>
      </c>
      <c r="C5" s="25" t="s">
        <v>1</v>
      </c>
      <c r="D5" s="18">
        <v>5509.9400000000005</v>
      </c>
      <c r="E5" s="18">
        <v>5911.14</v>
      </c>
      <c r="F5" s="19">
        <v>6123.2900000000009</v>
      </c>
      <c r="G5" s="18">
        <v>5994.35</v>
      </c>
      <c r="H5" s="18">
        <v>5673.6100000000006</v>
      </c>
      <c r="I5" s="18">
        <v>5065.4400000000005</v>
      </c>
      <c r="J5" s="18">
        <v>4998.83</v>
      </c>
      <c r="K5" s="18">
        <v>4744.8999999999996</v>
      </c>
      <c r="L5" s="18">
        <v>4634.4400000000005</v>
      </c>
      <c r="M5" s="20">
        <v>4708.96</v>
      </c>
    </row>
    <row r="6" spans="2:13" x14ac:dyDescent="0.25">
      <c r="B6" s="88" t="s">
        <v>2</v>
      </c>
      <c r="C6" s="26"/>
      <c r="D6" s="10">
        <v>841.09</v>
      </c>
      <c r="E6" s="10">
        <v>677.18000000000006</v>
      </c>
      <c r="F6" s="11">
        <v>544.70000000000005</v>
      </c>
      <c r="G6" s="10">
        <v>610</v>
      </c>
      <c r="H6" s="10">
        <v>528.08000000000004</v>
      </c>
      <c r="I6" s="10">
        <v>448.12</v>
      </c>
      <c r="J6" s="10">
        <v>356.4</v>
      </c>
      <c r="K6" s="10">
        <v>332.86</v>
      </c>
      <c r="L6" s="10">
        <v>313.52</v>
      </c>
      <c r="M6" s="15">
        <v>297.38</v>
      </c>
    </row>
    <row r="7" spans="2:13" x14ac:dyDescent="0.25">
      <c r="B7" s="88" t="s">
        <v>3</v>
      </c>
      <c r="C7" s="26"/>
      <c r="D7" s="5"/>
      <c r="E7" s="5"/>
      <c r="F7" s="6"/>
      <c r="G7" s="7"/>
      <c r="H7" s="7"/>
      <c r="I7" s="7"/>
      <c r="J7" s="8">
        <v>0.23</v>
      </c>
      <c r="K7" s="8">
        <v>0.23</v>
      </c>
      <c r="L7" s="8">
        <v>0.23</v>
      </c>
      <c r="M7" s="16">
        <v>0.23</v>
      </c>
    </row>
    <row r="8" spans="2:13" x14ac:dyDescent="0.25">
      <c r="B8" s="88" t="s">
        <v>4</v>
      </c>
      <c r="C8" s="26" t="s">
        <v>5</v>
      </c>
      <c r="D8" s="10"/>
      <c r="E8" s="10"/>
      <c r="F8" s="11"/>
      <c r="G8" s="10"/>
      <c r="H8" s="10"/>
      <c r="I8" s="10"/>
      <c r="J8" s="10">
        <v>81.971999999999994</v>
      </c>
      <c r="K8" s="10">
        <v>76.5578</v>
      </c>
      <c r="L8" s="10">
        <v>72.1096</v>
      </c>
      <c r="M8" s="15">
        <v>68.397400000000005</v>
      </c>
    </row>
    <row r="9" spans="2:13" x14ac:dyDescent="0.25">
      <c r="B9" s="88" t="s">
        <v>6</v>
      </c>
      <c r="C9" s="26"/>
      <c r="D9" s="10">
        <v>800.12</v>
      </c>
      <c r="E9" s="10">
        <v>652.77</v>
      </c>
      <c r="F9" s="11">
        <v>547.41999999999996</v>
      </c>
      <c r="G9" s="10">
        <v>412.59999999999997</v>
      </c>
      <c r="H9" s="10">
        <v>372.48</v>
      </c>
      <c r="I9" s="10">
        <v>446.5</v>
      </c>
      <c r="J9" s="10">
        <v>483.30999999999995</v>
      </c>
      <c r="K9" s="10">
        <v>420.64000000000004</v>
      </c>
      <c r="L9" s="10">
        <v>477.46000000000004</v>
      </c>
      <c r="M9" s="15">
        <v>490.72</v>
      </c>
    </row>
    <row r="10" spans="2:13" x14ac:dyDescent="0.25">
      <c r="B10" s="88" t="s">
        <v>42</v>
      </c>
      <c r="C10" s="26"/>
      <c r="D10" s="10"/>
      <c r="E10" s="10"/>
      <c r="F10" s="11"/>
      <c r="G10" s="10"/>
      <c r="H10" s="10"/>
      <c r="I10" s="10"/>
      <c r="J10" s="12">
        <v>0.6</v>
      </c>
      <c r="K10" s="12">
        <v>0.6</v>
      </c>
      <c r="L10" s="12">
        <v>0.6</v>
      </c>
      <c r="M10" s="17">
        <v>0.6</v>
      </c>
    </row>
    <row r="11" spans="2:13" x14ac:dyDescent="0.25">
      <c r="B11" s="88" t="s">
        <v>41</v>
      </c>
      <c r="C11" s="26" t="s">
        <v>5</v>
      </c>
      <c r="D11" s="10"/>
      <c r="E11" s="10"/>
      <c r="F11" s="11"/>
      <c r="G11" s="10"/>
      <c r="H11" s="10"/>
      <c r="I11" s="10"/>
      <c r="J11" s="10">
        <f>J9*0.6</f>
        <v>289.98599999999993</v>
      </c>
      <c r="K11" s="10">
        <f t="shared" ref="K11:M11" si="0">K9*0.6</f>
        <v>252.38400000000001</v>
      </c>
      <c r="L11" s="10">
        <f t="shared" si="0"/>
        <v>286.476</v>
      </c>
      <c r="M11" s="15">
        <f t="shared" si="0"/>
        <v>294.43200000000002</v>
      </c>
    </row>
    <row r="12" spans="2:13" x14ac:dyDescent="0.25">
      <c r="B12" s="88" t="s">
        <v>7</v>
      </c>
      <c r="C12" s="26"/>
      <c r="D12" s="10"/>
      <c r="E12" s="10"/>
      <c r="F12" s="11"/>
      <c r="G12" s="10"/>
      <c r="H12" s="10"/>
      <c r="I12" s="10"/>
      <c r="J12" s="10"/>
      <c r="K12" s="10"/>
      <c r="L12" s="10">
        <v>38.44</v>
      </c>
      <c r="M12" s="15">
        <v>32.959999999999994</v>
      </c>
    </row>
    <row r="13" spans="2:13" x14ac:dyDescent="0.25">
      <c r="B13" s="89" t="s">
        <v>8</v>
      </c>
      <c r="C13" s="27"/>
      <c r="D13" s="10"/>
      <c r="E13" s="10"/>
      <c r="F13" s="10"/>
      <c r="G13" s="10">
        <v>28.32</v>
      </c>
      <c r="H13" s="10">
        <v>13.27</v>
      </c>
      <c r="I13" s="10">
        <v>8.8000000000000007</v>
      </c>
      <c r="J13" s="10">
        <v>14.129999999999999</v>
      </c>
      <c r="K13" s="10">
        <v>11.280000000000001</v>
      </c>
      <c r="L13" s="10">
        <v>4.4860000000000007</v>
      </c>
      <c r="M13" s="15">
        <v>0.32600000000000001</v>
      </c>
    </row>
    <row r="14" spans="2:13" ht="15.75" thickBot="1" x14ac:dyDescent="0.3">
      <c r="B14" s="90" t="s">
        <v>9</v>
      </c>
      <c r="C14" s="28"/>
      <c r="D14" s="21">
        <v>9492.5429999999978</v>
      </c>
      <c r="E14" s="21">
        <v>9854.0409999999993</v>
      </c>
      <c r="F14" s="22">
        <v>10120.202000000001</v>
      </c>
      <c r="G14" s="21">
        <v>10656.88</v>
      </c>
      <c r="H14" s="21">
        <v>10196.838999999996</v>
      </c>
      <c r="I14" s="21">
        <v>10458.998000000005</v>
      </c>
      <c r="J14" s="21">
        <v>10699.500000000002</v>
      </c>
      <c r="K14" s="21">
        <v>10755.066999999999</v>
      </c>
      <c r="L14" s="21">
        <v>10326.136999999995</v>
      </c>
      <c r="M14" s="23">
        <v>10170.418</v>
      </c>
    </row>
    <row r="15" spans="2:13" s="9" customFormat="1" ht="15.75" thickBot="1" x14ac:dyDescent="0.3">
      <c r="B15" s="30" t="s">
        <v>10</v>
      </c>
      <c r="C15" s="29"/>
      <c r="D15" s="13">
        <v>16643.692999999999</v>
      </c>
      <c r="E15" s="13">
        <v>17095.131000000001</v>
      </c>
      <c r="F15" s="24">
        <v>17335.612000000001</v>
      </c>
      <c r="G15" s="13">
        <v>17702.150000000001</v>
      </c>
      <c r="H15" s="13">
        <v>16784.278999999995</v>
      </c>
      <c r="I15" s="13">
        <v>16427.858000000007</v>
      </c>
      <c r="J15" s="13">
        <v>16552.170000000002</v>
      </c>
      <c r="K15" s="13">
        <v>16264.746999999999</v>
      </c>
      <c r="L15" s="13">
        <v>15794.482999999995</v>
      </c>
      <c r="M15" s="14">
        <v>15700.763999999999</v>
      </c>
    </row>
    <row r="16" spans="2:13" s="45" customFormat="1" ht="15.75" thickBot="1" x14ac:dyDescent="0.3">
      <c r="B16" s="31"/>
      <c r="C16" s="31"/>
      <c r="D16" s="32"/>
      <c r="E16" s="32"/>
      <c r="F16" s="33"/>
      <c r="G16" s="32"/>
      <c r="H16" s="32"/>
      <c r="I16" s="32"/>
      <c r="J16" s="32"/>
      <c r="K16" s="32"/>
      <c r="L16" s="32"/>
      <c r="M16" s="32"/>
    </row>
    <row r="17" spans="2:13" s="44" customFormat="1" ht="15.75" thickBot="1" x14ac:dyDescent="0.3">
      <c r="B17" s="83" t="s">
        <v>51</v>
      </c>
      <c r="C17" s="84"/>
      <c r="D17" s="85">
        <v>2004</v>
      </c>
      <c r="E17" s="85">
        <v>2005</v>
      </c>
      <c r="F17" s="85">
        <v>2006</v>
      </c>
      <c r="G17" s="85">
        <v>2007</v>
      </c>
      <c r="H17" s="85">
        <v>2008</v>
      </c>
      <c r="I17" s="85">
        <v>2009</v>
      </c>
      <c r="J17" s="85">
        <v>2010</v>
      </c>
      <c r="K17" s="85">
        <v>2011</v>
      </c>
      <c r="L17" s="85">
        <v>2012</v>
      </c>
      <c r="M17" s="86">
        <v>2013</v>
      </c>
    </row>
    <row r="18" spans="2:13" s="45" customFormat="1" x14ac:dyDescent="0.25">
      <c r="B18" s="91" t="s">
        <v>52</v>
      </c>
      <c r="C18" s="59"/>
      <c r="D18" s="46">
        <v>28687</v>
      </c>
      <c r="E18" s="46">
        <v>29015</v>
      </c>
      <c r="F18" s="47">
        <v>29352</v>
      </c>
      <c r="G18" s="46">
        <v>29751</v>
      </c>
      <c r="H18" s="46">
        <v>30218</v>
      </c>
      <c r="I18" s="46">
        <v>30599</v>
      </c>
      <c r="J18" s="46">
        <v>31058</v>
      </c>
      <c r="K18" s="46">
        <v>30645</v>
      </c>
      <c r="L18" s="46">
        <v>31050</v>
      </c>
      <c r="M18" s="48">
        <v>32500</v>
      </c>
    </row>
    <row r="19" spans="2:13" s="45" customFormat="1" x14ac:dyDescent="0.25">
      <c r="B19" s="88" t="s">
        <v>48</v>
      </c>
      <c r="C19" s="60"/>
      <c r="D19" s="49">
        <f>D15/D18</f>
        <v>0.58018241712273855</v>
      </c>
      <c r="E19" s="49">
        <f t="shared" ref="E19:M19" si="1">E15/E18</f>
        <v>0.58918252627951062</v>
      </c>
      <c r="F19" s="49">
        <f t="shared" si="1"/>
        <v>0.59061092940855819</v>
      </c>
      <c r="G19" s="49">
        <f t="shared" si="1"/>
        <v>0.59501025175624356</v>
      </c>
      <c r="H19" s="49">
        <f t="shared" si="1"/>
        <v>0.55543977099741859</v>
      </c>
      <c r="I19" s="49">
        <f t="shared" si="1"/>
        <v>0.53687564953103062</v>
      </c>
      <c r="J19" s="49">
        <f t="shared" si="1"/>
        <v>0.5329438469959431</v>
      </c>
      <c r="K19" s="49">
        <f t="shared" si="1"/>
        <v>0.53074716919562737</v>
      </c>
      <c r="L19" s="49">
        <f t="shared" si="1"/>
        <v>0.50867900161030577</v>
      </c>
      <c r="M19" s="50">
        <f t="shared" si="1"/>
        <v>0.48310043076923076</v>
      </c>
    </row>
    <row r="20" spans="2:13" s="45" customFormat="1" ht="15.75" thickBot="1" x14ac:dyDescent="0.3">
      <c r="B20" s="92" t="s">
        <v>49</v>
      </c>
      <c r="C20" s="61"/>
      <c r="D20" s="51">
        <f>D14/D18</f>
        <v>0.33090051242723179</v>
      </c>
      <c r="E20" s="51">
        <f t="shared" ref="E20:M20" si="2">E14/E18</f>
        <v>0.33961885231776667</v>
      </c>
      <c r="F20" s="51">
        <f t="shared" si="2"/>
        <v>0.34478747615153998</v>
      </c>
      <c r="G20" s="51">
        <f t="shared" si="2"/>
        <v>0.35820241336425662</v>
      </c>
      <c r="H20" s="51">
        <f t="shared" si="2"/>
        <v>0.33744255079753777</v>
      </c>
      <c r="I20" s="51">
        <f t="shared" si="2"/>
        <v>0.34180849047354506</v>
      </c>
      <c r="J20" s="51">
        <f t="shared" si="2"/>
        <v>0.34450061175864516</v>
      </c>
      <c r="K20" s="51">
        <f t="shared" si="2"/>
        <v>0.35095666503507911</v>
      </c>
      <c r="L20" s="51">
        <f t="shared" si="2"/>
        <v>0.33256479871175509</v>
      </c>
      <c r="M20" s="52">
        <f t="shared" si="2"/>
        <v>0.31293593846153844</v>
      </c>
    </row>
    <row r="21" spans="2:13" s="65" customFormat="1" ht="11.25" x14ac:dyDescent="0.2">
      <c r="B21" s="93" t="s">
        <v>50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s="65" customFormat="1" ht="12" thickBot="1" x14ac:dyDescent="0.25">
      <c r="B22" s="6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3" s="65" customFormat="1" ht="13.5" thickBot="1" x14ac:dyDescent="0.25">
      <c r="B23" s="83" t="s">
        <v>61</v>
      </c>
      <c r="C23" s="84"/>
      <c r="D23" s="85">
        <v>2004</v>
      </c>
      <c r="E23" s="85">
        <v>2005</v>
      </c>
      <c r="F23" s="85">
        <v>2006</v>
      </c>
      <c r="G23" s="85">
        <v>2007</v>
      </c>
      <c r="H23" s="85">
        <v>2008</v>
      </c>
      <c r="I23" s="85">
        <v>2009</v>
      </c>
      <c r="J23" s="85">
        <v>2010</v>
      </c>
      <c r="K23" s="85">
        <v>2011</v>
      </c>
      <c r="L23" s="85">
        <v>2012</v>
      </c>
      <c r="M23" s="86">
        <v>2013</v>
      </c>
    </row>
    <row r="24" spans="2:13" s="65" customFormat="1" x14ac:dyDescent="0.25">
      <c r="B24" s="91" t="s">
        <v>52</v>
      </c>
      <c r="C24" s="59"/>
      <c r="D24" s="46">
        <v>28687</v>
      </c>
      <c r="E24" s="46">
        <v>29015</v>
      </c>
      <c r="F24" s="47">
        <v>29352</v>
      </c>
      <c r="G24" s="46">
        <v>29751</v>
      </c>
      <c r="H24" s="46">
        <v>30218</v>
      </c>
      <c r="I24" s="46">
        <v>30599</v>
      </c>
      <c r="J24" s="46">
        <v>31058</v>
      </c>
      <c r="K24" s="46">
        <v>30645</v>
      </c>
      <c r="L24" s="46">
        <v>31050</v>
      </c>
      <c r="M24" s="48">
        <v>32500</v>
      </c>
    </row>
    <row r="25" spans="2:13" s="65" customFormat="1" x14ac:dyDescent="0.25">
      <c r="B25" s="88" t="s">
        <v>54</v>
      </c>
      <c r="C25" s="60"/>
      <c r="D25" s="49"/>
      <c r="E25" s="49"/>
      <c r="F25" s="49">
        <v>3424655</v>
      </c>
      <c r="G25" s="49">
        <v>3494155</v>
      </c>
      <c r="H25" s="49">
        <v>3535905</v>
      </c>
      <c r="I25" s="49">
        <v>3671635</v>
      </c>
      <c r="J25" s="49">
        <v>3931506</v>
      </c>
      <c r="K25" s="49">
        <v>3820557</v>
      </c>
      <c r="L25" s="49">
        <v>3947391</v>
      </c>
      <c r="M25" s="50">
        <v>4122000</v>
      </c>
    </row>
    <row r="26" spans="2:13" s="65" customFormat="1" ht="15.75" thickBot="1" x14ac:dyDescent="0.3">
      <c r="B26" s="92" t="s">
        <v>53</v>
      </c>
      <c r="C26" s="61"/>
      <c r="D26" s="51"/>
      <c r="E26" s="51"/>
      <c r="F26" s="51">
        <f>F25/F24</f>
        <v>116.6753543199782</v>
      </c>
      <c r="G26" s="51">
        <f t="shared" ref="G26:M26" si="3">G25/G24</f>
        <v>117.44664044906054</v>
      </c>
      <c r="H26" s="51">
        <f t="shared" si="3"/>
        <v>117.01320405056589</v>
      </c>
      <c r="I26" s="51">
        <f t="shared" si="3"/>
        <v>119.99199320239224</v>
      </c>
      <c r="J26" s="51">
        <f t="shared" si="3"/>
        <v>126.58593599072702</v>
      </c>
      <c r="K26" s="51">
        <f t="shared" si="3"/>
        <v>124.6714635340186</v>
      </c>
      <c r="L26" s="51">
        <f t="shared" si="3"/>
        <v>127.13014492753624</v>
      </c>
      <c r="M26" s="52">
        <f t="shared" si="3"/>
        <v>126.83076923076923</v>
      </c>
    </row>
    <row r="27" spans="2:13" s="65" customFormat="1" ht="11.25" x14ac:dyDescent="0.2">
      <c r="B27" s="67" t="s">
        <v>50</v>
      </c>
      <c r="C27" s="66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2:13" s="65" customFormat="1" ht="11.25" x14ac:dyDescent="0.2">
      <c r="B28" s="67" t="s">
        <v>56</v>
      </c>
      <c r="C28" s="66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3" ht="15.75" thickBot="1" x14ac:dyDescent="0.3">
      <c r="B29" s="2"/>
      <c r="C29" s="2"/>
      <c r="D29" s="3"/>
      <c r="E29" s="3"/>
      <c r="F29" s="4"/>
      <c r="G29" s="1"/>
      <c r="H29" s="1"/>
      <c r="I29" s="1"/>
      <c r="J29" s="1"/>
      <c r="K29" s="1"/>
      <c r="L29" s="1"/>
      <c r="M29" s="1"/>
    </row>
    <row r="30" spans="2:13" s="1" customFormat="1" ht="15.75" thickBot="1" x14ac:dyDescent="0.3">
      <c r="B30" s="83" t="s">
        <v>46</v>
      </c>
      <c r="C30" s="84"/>
      <c r="D30" s="85">
        <v>2004</v>
      </c>
      <c r="E30" s="85">
        <v>2005</v>
      </c>
      <c r="F30" s="85">
        <v>2006</v>
      </c>
      <c r="G30" s="85">
        <v>2007</v>
      </c>
      <c r="H30" s="85">
        <v>2008</v>
      </c>
      <c r="I30" s="85">
        <v>2009</v>
      </c>
      <c r="J30" s="85">
        <v>2010</v>
      </c>
      <c r="K30" s="85">
        <v>2011</v>
      </c>
      <c r="L30" s="85">
        <v>2012</v>
      </c>
      <c r="M30" s="86">
        <v>2013</v>
      </c>
    </row>
    <row r="31" spans="2:13" x14ac:dyDescent="0.25">
      <c r="B31" s="87" t="s">
        <v>11</v>
      </c>
      <c r="C31" s="25" t="s">
        <v>5</v>
      </c>
      <c r="D31" s="18">
        <v>1999.0700000000002</v>
      </c>
      <c r="E31" s="18">
        <v>1991.1</v>
      </c>
      <c r="F31" s="19">
        <v>2117.92</v>
      </c>
      <c r="G31" s="18">
        <v>2098.4</v>
      </c>
      <c r="H31" s="18">
        <v>2063.5</v>
      </c>
      <c r="I31" s="18">
        <v>2086.2800000000002</v>
      </c>
      <c r="J31" s="18">
        <v>2153.2700000000004</v>
      </c>
      <c r="K31" s="18">
        <v>2007.8899999999999</v>
      </c>
      <c r="L31" s="18">
        <v>1860.78</v>
      </c>
      <c r="M31" s="20">
        <v>1855.06</v>
      </c>
    </row>
    <row r="32" spans="2:13" x14ac:dyDescent="0.25">
      <c r="B32" s="88" t="s">
        <v>12</v>
      </c>
      <c r="C32" s="26" t="s">
        <v>5</v>
      </c>
      <c r="D32" s="10">
        <v>1105.5999999999999</v>
      </c>
      <c r="E32" s="10">
        <v>1083.9000000000001</v>
      </c>
      <c r="F32" s="11">
        <v>1159.98</v>
      </c>
      <c r="G32" s="10">
        <v>1155.2400000000002</v>
      </c>
      <c r="H32" s="10">
        <v>1187.54</v>
      </c>
      <c r="I32" s="10">
        <v>1157.98</v>
      </c>
      <c r="J32" s="10">
        <v>1188.3599999999999</v>
      </c>
      <c r="K32" s="10">
        <v>1229.3400000000001</v>
      </c>
      <c r="L32" s="10">
        <v>1243.3499999999999</v>
      </c>
      <c r="M32" s="15">
        <v>1250.8300000000002</v>
      </c>
    </row>
    <row r="33" spans="2:13" x14ac:dyDescent="0.25">
      <c r="B33" s="88" t="s">
        <v>13</v>
      </c>
      <c r="C33" s="26" t="s">
        <v>5</v>
      </c>
      <c r="D33" s="10">
        <v>53.6</v>
      </c>
      <c r="E33" s="10">
        <v>59.41</v>
      </c>
      <c r="F33" s="11">
        <v>61.57</v>
      </c>
      <c r="G33" s="10">
        <v>64.739999999999995</v>
      </c>
      <c r="H33" s="10">
        <v>66.259999999999991</v>
      </c>
      <c r="I33" s="10">
        <v>67.040000000000006</v>
      </c>
      <c r="J33" s="10">
        <v>2.38</v>
      </c>
      <c r="K33" s="10">
        <v>0</v>
      </c>
      <c r="L33" s="10">
        <v>0</v>
      </c>
      <c r="M33" s="15">
        <v>0</v>
      </c>
    </row>
    <row r="34" spans="2:13" x14ac:dyDescent="0.25">
      <c r="B34" s="88" t="s">
        <v>14</v>
      </c>
      <c r="C34" s="26" t="s">
        <v>5</v>
      </c>
      <c r="D34" s="10">
        <v>366.1</v>
      </c>
      <c r="E34" s="10">
        <v>394.28</v>
      </c>
      <c r="F34" s="11">
        <v>414.72</v>
      </c>
      <c r="G34" s="10">
        <v>470.95</v>
      </c>
      <c r="H34" s="10">
        <v>433.5</v>
      </c>
      <c r="I34" s="10">
        <v>473.81000000000006</v>
      </c>
      <c r="J34" s="10">
        <v>54.42</v>
      </c>
      <c r="K34" s="10">
        <v>48.8</v>
      </c>
      <c r="L34" s="10">
        <v>54.17</v>
      </c>
      <c r="M34" s="15">
        <v>50.7</v>
      </c>
    </row>
    <row r="35" spans="2:13" x14ac:dyDescent="0.25">
      <c r="B35" s="88" t="s">
        <v>15</v>
      </c>
      <c r="C35" s="26"/>
      <c r="D35" s="10">
        <v>850.34</v>
      </c>
      <c r="E35" s="10">
        <v>1022.45</v>
      </c>
      <c r="F35" s="11">
        <v>719.24</v>
      </c>
      <c r="G35" s="10">
        <v>837.1</v>
      </c>
      <c r="H35" s="10">
        <v>672.64</v>
      </c>
      <c r="I35" s="10">
        <v>521.94000000000005</v>
      </c>
      <c r="J35" s="10">
        <v>520.29999999999995</v>
      </c>
      <c r="K35" s="10">
        <v>395.6</v>
      </c>
      <c r="L35" s="10">
        <v>222.89</v>
      </c>
      <c r="M35" s="15">
        <v>261.56999999999994</v>
      </c>
    </row>
    <row r="36" spans="2:13" x14ac:dyDescent="0.25">
      <c r="B36" s="88" t="s">
        <v>16</v>
      </c>
      <c r="C36" s="26"/>
      <c r="D36" s="5"/>
      <c r="E36" s="5"/>
      <c r="F36" s="6"/>
      <c r="G36" s="7"/>
      <c r="H36" s="7"/>
      <c r="I36" s="7"/>
      <c r="J36" s="8">
        <v>0.2</v>
      </c>
      <c r="K36" s="8">
        <v>0.2</v>
      </c>
      <c r="L36" s="8">
        <v>0.2</v>
      </c>
      <c r="M36" s="16">
        <v>0.2</v>
      </c>
    </row>
    <row r="37" spans="2:13" x14ac:dyDescent="0.25">
      <c r="B37" s="88" t="s">
        <v>17</v>
      </c>
      <c r="C37" s="26" t="s">
        <v>5</v>
      </c>
      <c r="D37" s="10"/>
      <c r="E37" s="10"/>
      <c r="F37" s="11"/>
      <c r="G37" s="10"/>
      <c r="H37" s="10"/>
      <c r="I37" s="10"/>
      <c r="J37" s="10">
        <f>J35*0.2</f>
        <v>104.06</v>
      </c>
      <c r="K37" s="10">
        <f>K35*0.2</f>
        <v>79.12</v>
      </c>
      <c r="L37" s="10">
        <f>L35*0.2</f>
        <v>44.578000000000003</v>
      </c>
      <c r="M37" s="15">
        <f>M35*0.2</f>
        <v>52.313999999999993</v>
      </c>
    </row>
    <row r="38" spans="2:13" x14ac:dyDescent="0.25">
      <c r="B38" s="88" t="s">
        <v>18</v>
      </c>
      <c r="C38" s="26" t="s">
        <v>5</v>
      </c>
      <c r="D38" s="10"/>
      <c r="E38" s="10"/>
      <c r="F38" s="10"/>
      <c r="G38" s="10"/>
      <c r="H38" s="10"/>
      <c r="I38" s="10"/>
      <c r="J38" s="10">
        <v>556.22</v>
      </c>
      <c r="K38" s="10">
        <v>595.33999999999992</v>
      </c>
      <c r="L38" s="10">
        <v>593.31999999999994</v>
      </c>
      <c r="M38" s="15">
        <v>614.70000000000005</v>
      </c>
    </row>
    <row r="39" spans="2:13" x14ac:dyDescent="0.25">
      <c r="B39" s="55" t="s">
        <v>43</v>
      </c>
      <c r="C39" s="56"/>
      <c r="D39" s="53"/>
      <c r="E39" s="53"/>
      <c r="F39" s="53"/>
      <c r="G39" s="53"/>
      <c r="H39" s="53"/>
      <c r="I39" s="53"/>
      <c r="J39" s="53">
        <v>420.33800000000002</v>
      </c>
      <c r="K39" s="53">
        <v>425.93299999999999</v>
      </c>
      <c r="L39" s="53">
        <v>452.89699999999999</v>
      </c>
      <c r="M39" s="54">
        <v>473.66800000000001</v>
      </c>
    </row>
    <row r="40" spans="2:13" x14ac:dyDescent="0.25">
      <c r="B40" s="55" t="s">
        <v>44</v>
      </c>
      <c r="C40" s="56"/>
      <c r="D40" s="53"/>
      <c r="E40" s="53"/>
      <c r="F40" s="53"/>
      <c r="G40" s="53"/>
      <c r="H40" s="53"/>
      <c r="I40" s="53"/>
      <c r="J40" s="53">
        <v>93.846999999999994</v>
      </c>
      <c r="K40" s="53">
        <v>75.349000000000004</v>
      </c>
      <c r="L40" s="53">
        <v>64.739999999999995</v>
      </c>
      <c r="M40" s="54">
        <v>64.789000000000001</v>
      </c>
    </row>
    <row r="41" spans="2:13" x14ac:dyDescent="0.25">
      <c r="B41" s="55" t="s">
        <v>45</v>
      </c>
      <c r="C41" s="56"/>
      <c r="D41" s="53"/>
      <c r="E41" s="53"/>
      <c r="F41" s="53"/>
      <c r="G41" s="53"/>
      <c r="H41" s="53"/>
      <c r="I41" s="53"/>
      <c r="J41" s="53">
        <v>7.1840000000000002</v>
      </c>
      <c r="K41" s="53">
        <v>7.9470000000000001</v>
      </c>
      <c r="L41" s="53">
        <v>9.8409999999999993</v>
      </c>
      <c r="M41" s="54">
        <v>8.484</v>
      </c>
    </row>
    <row r="42" spans="2:13" x14ac:dyDescent="0.25">
      <c r="B42" s="88" t="s">
        <v>19</v>
      </c>
      <c r="C42" s="26" t="s">
        <v>5</v>
      </c>
      <c r="D42" s="10">
        <v>46.7</v>
      </c>
      <c r="E42" s="10">
        <v>56.09</v>
      </c>
      <c r="F42" s="11">
        <v>43.03</v>
      </c>
      <c r="G42" s="10">
        <v>42.23</v>
      </c>
      <c r="H42" s="10">
        <v>124.39000000000001</v>
      </c>
      <c r="I42" s="10">
        <v>78.37</v>
      </c>
      <c r="J42" s="10">
        <v>187.76399999999998</v>
      </c>
      <c r="K42" s="10">
        <v>220.99999999999994</v>
      </c>
      <c r="L42" s="10">
        <v>180.86</v>
      </c>
      <c r="M42" s="15">
        <v>166.51999999999998</v>
      </c>
    </row>
    <row r="43" spans="2:13" x14ac:dyDescent="0.25">
      <c r="B43" s="88" t="s">
        <v>20</v>
      </c>
      <c r="C43" s="26" t="s">
        <v>5</v>
      </c>
      <c r="D43" s="10">
        <v>526.92000000000007</v>
      </c>
      <c r="E43" s="10">
        <v>654.66</v>
      </c>
      <c r="F43" s="11">
        <v>792.57999999999993</v>
      </c>
      <c r="G43" s="10">
        <v>757.72</v>
      </c>
      <c r="H43" s="10">
        <v>666.96</v>
      </c>
      <c r="I43" s="10">
        <v>620.1</v>
      </c>
      <c r="J43" s="10">
        <v>717.8</v>
      </c>
      <c r="K43" s="10">
        <v>641.14</v>
      </c>
      <c r="L43" s="10">
        <v>514.54000000000008</v>
      </c>
      <c r="M43" s="15">
        <v>428.64</v>
      </c>
    </row>
    <row r="44" spans="2:13" x14ac:dyDescent="0.25">
      <c r="B44" s="88" t="s">
        <v>21</v>
      </c>
      <c r="C44" s="26" t="s">
        <v>5</v>
      </c>
      <c r="D44" s="10">
        <v>2170.16</v>
      </c>
      <c r="E44" s="10">
        <v>2122.06</v>
      </c>
      <c r="F44" s="11">
        <v>2153.54</v>
      </c>
      <c r="G44" s="10">
        <v>2208.64</v>
      </c>
      <c r="H44" s="10">
        <v>2286.3599999999997</v>
      </c>
      <c r="I44" s="10">
        <v>2332.38</v>
      </c>
      <c r="J44" s="10">
        <v>2429.42</v>
      </c>
      <c r="K44" s="10">
        <v>2475.36</v>
      </c>
      <c r="L44" s="10">
        <v>2528.44</v>
      </c>
      <c r="M44" s="15">
        <v>2531.8999999999996</v>
      </c>
    </row>
    <row r="45" spans="2:13" x14ac:dyDescent="0.25">
      <c r="B45" s="88" t="s">
        <v>22</v>
      </c>
      <c r="C45" s="26" t="s">
        <v>5</v>
      </c>
      <c r="D45" s="10">
        <v>1989.42</v>
      </c>
      <c r="E45" s="10">
        <v>2037.17</v>
      </c>
      <c r="F45" s="11">
        <v>2110.7600000000002</v>
      </c>
      <c r="G45" s="10">
        <v>2114.8199999999997</v>
      </c>
      <c r="H45" s="10">
        <v>2229.4800000000005</v>
      </c>
      <c r="I45" s="10">
        <v>2359.4</v>
      </c>
      <c r="J45" s="10">
        <v>2304.7200000000003</v>
      </c>
      <c r="K45" s="10">
        <v>2466.9799999999996</v>
      </c>
      <c r="L45" s="10">
        <v>2561.54</v>
      </c>
      <c r="M45" s="15">
        <v>2474.54</v>
      </c>
    </row>
    <row r="46" spans="2:13" x14ac:dyDescent="0.25">
      <c r="B46" s="88" t="s">
        <v>23</v>
      </c>
      <c r="C46" s="26" t="s">
        <v>5</v>
      </c>
      <c r="D46" s="10">
        <v>3.3600000000000003</v>
      </c>
      <c r="E46" s="10">
        <v>2.06</v>
      </c>
      <c r="F46" s="11">
        <v>0.86</v>
      </c>
      <c r="G46" s="10">
        <v>6.6</v>
      </c>
      <c r="H46" s="10">
        <v>2.66</v>
      </c>
      <c r="I46" s="10">
        <v>1.8800000000000001</v>
      </c>
      <c r="J46" s="10">
        <v>3.0200000000000005</v>
      </c>
      <c r="K46" s="10">
        <v>3.3600000000000003</v>
      </c>
      <c r="L46" s="10">
        <v>3.4000000000000004</v>
      </c>
      <c r="M46" s="15">
        <v>2.33</v>
      </c>
    </row>
    <row r="47" spans="2:13" x14ac:dyDescent="0.25">
      <c r="B47" s="88" t="s">
        <v>24</v>
      </c>
      <c r="C47" s="26" t="s">
        <v>5</v>
      </c>
      <c r="D47" s="10">
        <v>1.0699999999999998</v>
      </c>
      <c r="E47" s="10">
        <v>2.59</v>
      </c>
      <c r="F47" s="11">
        <v>1.1000000000000001</v>
      </c>
      <c r="G47" s="10">
        <v>1.1399999999999999</v>
      </c>
      <c r="H47" s="10">
        <v>1.46</v>
      </c>
      <c r="I47" s="10">
        <v>2.16</v>
      </c>
      <c r="J47" s="10">
        <v>2.2600000000000002</v>
      </c>
      <c r="K47" s="10">
        <v>2.6399999999999997</v>
      </c>
      <c r="L47" s="10">
        <v>2.73</v>
      </c>
      <c r="M47" s="15">
        <v>2.87</v>
      </c>
    </row>
    <row r="48" spans="2:13" x14ac:dyDescent="0.25">
      <c r="B48" s="88" t="s">
        <v>25</v>
      </c>
      <c r="C48" s="26" t="s">
        <v>5</v>
      </c>
      <c r="D48" s="10">
        <v>20.3</v>
      </c>
      <c r="E48" s="10">
        <v>15.78</v>
      </c>
      <c r="F48" s="11">
        <v>19.259999999999998</v>
      </c>
      <c r="G48" s="10">
        <v>23.32</v>
      </c>
      <c r="H48" s="10">
        <v>18.380000000000003</v>
      </c>
      <c r="I48" s="10">
        <v>17.78</v>
      </c>
      <c r="J48" s="10">
        <v>14.54</v>
      </c>
      <c r="K48" s="10">
        <v>9.41</v>
      </c>
      <c r="L48" s="10">
        <v>9.6999999999999993</v>
      </c>
      <c r="M48" s="15">
        <v>9.2099999999999991</v>
      </c>
    </row>
    <row r="49" spans="2:13" x14ac:dyDescent="0.25">
      <c r="B49" s="88" t="s">
        <v>26</v>
      </c>
      <c r="C49" s="26" t="s">
        <v>5</v>
      </c>
      <c r="D49" s="10">
        <v>2.88</v>
      </c>
      <c r="E49" s="10">
        <v>2.38</v>
      </c>
      <c r="F49" s="11">
        <v>4</v>
      </c>
      <c r="G49" s="10">
        <v>1.5</v>
      </c>
      <c r="H49" s="10">
        <v>2</v>
      </c>
      <c r="I49" s="10">
        <v>2.5999999999999996</v>
      </c>
      <c r="J49" s="10">
        <v>3.4400000000000004</v>
      </c>
      <c r="K49" s="10">
        <v>2.98</v>
      </c>
      <c r="L49" s="10">
        <v>4.4800000000000004</v>
      </c>
      <c r="M49" s="15">
        <v>3.62</v>
      </c>
    </row>
    <row r="50" spans="2:13" x14ac:dyDescent="0.25">
      <c r="B50" s="88" t="s">
        <v>27</v>
      </c>
      <c r="C50" s="26" t="s">
        <v>5</v>
      </c>
      <c r="D50" s="10">
        <v>4.5</v>
      </c>
      <c r="E50" s="10">
        <v>5.3699999999999992</v>
      </c>
      <c r="F50" s="11">
        <v>4.88</v>
      </c>
      <c r="G50" s="10">
        <v>8</v>
      </c>
      <c r="H50" s="10">
        <v>8.15</v>
      </c>
      <c r="I50" s="10">
        <v>7.6199999999999992</v>
      </c>
      <c r="J50" s="10">
        <v>8.64</v>
      </c>
      <c r="K50" s="10">
        <v>6.65</v>
      </c>
      <c r="L50" s="10">
        <v>6.68</v>
      </c>
      <c r="M50" s="15">
        <v>6.2</v>
      </c>
    </row>
    <row r="51" spans="2:13" x14ac:dyDescent="0.25">
      <c r="B51" s="88" t="s">
        <v>28</v>
      </c>
      <c r="C51" s="26" t="s">
        <v>5</v>
      </c>
      <c r="D51" s="10">
        <v>32.549999999999997</v>
      </c>
      <c r="E51" s="10">
        <v>30.42</v>
      </c>
      <c r="F51" s="11">
        <v>37.450000000000003</v>
      </c>
      <c r="G51" s="10">
        <v>38.78</v>
      </c>
      <c r="H51" s="10">
        <v>40.11</v>
      </c>
      <c r="I51" s="10">
        <v>39.15</v>
      </c>
      <c r="J51" s="10">
        <v>34.720000000000006</v>
      </c>
      <c r="K51" s="10">
        <v>34.549999999999997</v>
      </c>
      <c r="L51" s="10">
        <v>30.319999999999997</v>
      </c>
      <c r="M51" s="15">
        <v>25.68</v>
      </c>
    </row>
    <row r="52" spans="2:13" x14ac:dyDescent="0.25">
      <c r="B52" s="88" t="s">
        <v>29</v>
      </c>
      <c r="C52" s="26" t="s">
        <v>5</v>
      </c>
      <c r="D52" s="10">
        <v>75.319999999999993</v>
      </c>
      <c r="E52" s="10">
        <v>73.64</v>
      </c>
      <c r="F52" s="11">
        <v>87.94</v>
      </c>
      <c r="G52" s="10">
        <v>68.2</v>
      </c>
      <c r="H52" s="10">
        <v>35.14</v>
      </c>
      <c r="I52" s="10">
        <v>43.575000000000003</v>
      </c>
      <c r="J52" s="10">
        <v>29.6</v>
      </c>
      <c r="K52" s="10">
        <v>25.14</v>
      </c>
      <c r="L52" s="10">
        <v>22.18</v>
      </c>
      <c r="M52" s="15">
        <v>22.32</v>
      </c>
    </row>
    <row r="53" spans="2:13" x14ac:dyDescent="0.25">
      <c r="B53" s="88" t="s">
        <v>30</v>
      </c>
      <c r="C53" s="26" t="s">
        <v>5</v>
      </c>
      <c r="D53" s="10">
        <v>1.75</v>
      </c>
      <c r="E53" s="10">
        <v>1.62</v>
      </c>
      <c r="F53" s="11">
        <v>1.1200000000000001</v>
      </c>
      <c r="G53" s="10">
        <v>1.1400000000000001</v>
      </c>
      <c r="H53" s="10">
        <v>1.659</v>
      </c>
      <c r="I53" s="10">
        <v>1.262</v>
      </c>
      <c r="J53" s="10">
        <v>1.3539999999999999</v>
      </c>
      <c r="K53" s="10">
        <v>1.5100000000000002</v>
      </c>
      <c r="L53" s="10">
        <v>1.6439999999999999</v>
      </c>
      <c r="M53" s="15">
        <v>1.554</v>
      </c>
    </row>
    <row r="54" spans="2:13" x14ac:dyDescent="0.25">
      <c r="B54" s="88" t="s">
        <v>31</v>
      </c>
      <c r="C54" s="26" t="s">
        <v>5</v>
      </c>
      <c r="D54" s="10">
        <v>22.44</v>
      </c>
      <c r="E54" s="10">
        <v>17.380000000000003</v>
      </c>
      <c r="F54" s="11">
        <v>8.32</v>
      </c>
      <c r="G54" s="10">
        <v>12.46</v>
      </c>
      <c r="H54" s="10">
        <v>10.52</v>
      </c>
      <c r="I54" s="10">
        <v>13.420000000000002</v>
      </c>
      <c r="J54" s="10">
        <v>8.48</v>
      </c>
      <c r="K54" s="10">
        <v>15.84</v>
      </c>
      <c r="L54" s="10">
        <v>7.9799999999999995</v>
      </c>
      <c r="M54" s="15">
        <v>8.6399999999999988</v>
      </c>
    </row>
    <row r="55" spans="2:13" x14ac:dyDescent="0.25">
      <c r="B55" s="88" t="s">
        <v>32</v>
      </c>
      <c r="C55" s="26" t="s">
        <v>5</v>
      </c>
      <c r="D55" s="10">
        <v>79.14</v>
      </c>
      <c r="E55" s="10">
        <v>96.27</v>
      </c>
      <c r="F55" s="11">
        <v>103.72</v>
      </c>
      <c r="G55" s="10">
        <v>124.82</v>
      </c>
      <c r="H55" s="10">
        <v>115.73</v>
      </c>
      <c r="I55" s="10">
        <v>137.94999999999999</v>
      </c>
      <c r="J55" s="10">
        <v>162.28</v>
      </c>
      <c r="K55" s="10">
        <v>111.16</v>
      </c>
      <c r="L55" s="10">
        <v>62.599999999999994</v>
      </c>
      <c r="M55" s="15">
        <v>48.7</v>
      </c>
    </row>
    <row r="56" spans="2:13" x14ac:dyDescent="0.25">
      <c r="B56" s="88" t="s">
        <v>33</v>
      </c>
      <c r="C56" s="26" t="s">
        <v>5</v>
      </c>
      <c r="D56" s="10">
        <v>49.120000000000005</v>
      </c>
      <c r="E56" s="10">
        <v>46.019999999999996</v>
      </c>
      <c r="F56" s="11">
        <v>41.28</v>
      </c>
      <c r="G56" s="10">
        <v>32.14</v>
      </c>
      <c r="H56" s="10">
        <v>49.900000000000006</v>
      </c>
      <c r="I56" s="10">
        <v>58.680000000000007</v>
      </c>
      <c r="J56" s="10">
        <v>55.06</v>
      </c>
      <c r="K56" s="10">
        <v>101.42999999999999</v>
      </c>
      <c r="L56" s="10">
        <v>116.96000000000001</v>
      </c>
      <c r="M56" s="15">
        <v>119.46000000000001</v>
      </c>
    </row>
    <row r="57" spans="2:13" x14ac:dyDescent="0.25">
      <c r="B57" s="88" t="s">
        <v>34</v>
      </c>
      <c r="C57" s="26" t="s">
        <v>5</v>
      </c>
      <c r="D57" s="10">
        <v>92.06</v>
      </c>
      <c r="E57" s="10">
        <v>133.46</v>
      </c>
      <c r="F57" s="11">
        <v>211.66000000000003</v>
      </c>
      <c r="G57" s="10">
        <v>585.65</v>
      </c>
      <c r="H57" s="10">
        <v>177.41</v>
      </c>
      <c r="I57" s="10">
        <v>393.79</v>
      </c>
      <c r="J57" s="10">
        <v>247.30999999999997</v>
      </c>
      <c r="K57" s="10">
        <v>333.28</v>
      </c>
      <c r="L57" s="10">
        <v>270.34000000000003</v>
      </c>
      <c r="M57" s="15">
        <v>266.27999999999997</v>
      </c>
    </row>
    <row r="58" spans="2:13" x14ac:dyDescent="0.25">
      <c r="B58" s="88" t="s">
        <v>35</v>
      </c>
      <c r="C58" s="26" t="s">
        <v>5</v>
      </c>
      <c r="D58" s="10">
        <v>0.14300000000000002</v>
      </c>
      <c r="E58" s="10">
        <v>0.36099999999999999</v>
      </c>
      <c r="F58" s="11">
        <v>0.62200000000000011</v>
      </c>
      <c r="G58" s="10">
        <v>1.43</v>
      </c>
      <c r="H58" s="10">
        <v>1.21</v>
      </c>
      <c r="I58" s="10">
        <v>1.0920000000000001</v>
      </c>
      <c r="J58" s="10">
        <v>1.6320000000000001</v>
      </c>
      <c r="K58" s="10">
        <v>1.72</v>
      </c>
      <c r="L58" s="10">
        <v>1.7570000000000001</v>
      </c>
      <c r="M58" s="15">
        <v>1.6320000000000001</v>
      </c>
    </row>
    <row r="59" spans="2:13" x14ac:dyDescent="0.25">
      <c r="B59" s="88" t="s">
        <v>36</v>
      </c>
      <c r="C59" s="26" t="s">
        <v>5</v>
      </c>
      <c r="D59" s="10"/>
      <c r="E59" s="10"/>
      <c r="F59" s="11"/>
      <c r="G59" s="10"/>
      <c r="H59" s="10"/>
      <c r="I59" s="10">
        <v>18.864000000000001</v>
      </c>
      <c r="J59" s="10">
        <v>12.09</v>
      </c>
      <c r="K59" s="10">
        <v>22.707000000000001</v>
      </c>
      <c r="L59" s="10">
        <v>23.235999999999997</v>
      </c>
      <c r="M59" s="15">
        <v>16.649999999999999</v>
      </c>
    </row>
    <row r="60" spans="2:13" ht="15.75" thickBot="1" x14ac:dyDescent="0.3">
      <c r="B60" s="92" t="s">
        <v>37</v>
      </c>
      <c r="C60" s="77"/>
      <c r="D60" s="78">
        <v>0</v>
      </c>
      <c r="E60" s="78">
        <v>5.57</v>
      </c>
      <c r="F60" s="79">
        <v>24.65</v>
      </c>
      <c r="G60" s="80">
        <v>1.86</v>
      </c>
      <c r="H60" s="80">
        <v>1.88</v>
      </c>
      <c r="I60" s="80">
        <v>21.875</v>
      </c>
      <c r="J60" s="80">
        <v>0.42</v>
      </c>
      <c r="K60" s="80">
        <v>1.24</v>
      </c>
      <c r="L60" s="80">
        <v>2.2400000000000002</v>
      </c>
      <c r="M60" s="81">
        <v>0.81200000000000006</v>
      </c>
    </row>
    <row r="61" spans="2:13" s="9" customFormat="1" ht="15.75" thickBot="1" x14ac:dyDescent="0.3">
      <c r="B61" s="94" t="s">
        <v>9</v>
      </c>
      <c r="C61" s="34"/>
      <c r="D61" s="35">
        <v>9492.5429999999978</v>
      </c>
      <c r="E61" s="35">
        <v>9854.0409999999993</v>
      </c>
      <c r="F61" s="36">
        <v>10120.202000000001</v>
      </c>
      <c r="G61" s="37">
        <v>10656.88</v>
      </c>
      <c r="H61" s="37">
        <v>10196.838999999996</v>
      </c>
      <c r="I61" s="37">
        <v>10458.998000000005</v>
      </c>
      <c r="J61" s="37">
        <v>10699.500000000002</v>
      </c>
      <c r="K61" s="37">
        <v>10755.066999999999</v>
      </c>
      <c r="L61" s="37">
        <v>10326.136999999995</v>
      </c>
      <c r="M61" s="38">
        <v>10170.418</v>
      </c>
    </row>
    <row r="62" spans="2:13" s="9" customFormat="1" ht="15.75" thickBot="1" x14ac:dyDescent="0.3">
      <c r="B62" s="95" t="s">
        <v>38</v>
      </c>
      <c r="C62" s="29"/>
      <c r="D62" s="40">
        <f t="shared" ref="D62:M62" si="4">D61/D15</f>
        <v>0.57033874633472259</v>
      </c>
      <c r="E62" s="40">
        <f t="shared" si="4"/>
        <v>0.57642383670531672</v>
      </c>
      <c r="F62" s="40">
        <f t="shared" si="4"/>
        <v>0.58378106293564946</v>
      </c>
      <c r="G62" s="40">
        <f t="shared" si="4"/>
        <v>0.60201049025118414</v>
      </c>
      <c r="H62" s="40">
        <f t="shared" si="4"/>
        <v>0.60752320668644744</v>
      </c>
      <c r="I62" s="40">
        <f t="shared" si="4"/>
        <v>0.63666230862234141</v>
      </c>
      <c r="J62" s="40">
        <f t="shared" si="4"/>
        <v>0.6464107123114371</v>
      </c>
      <c r="K62" s="40">
        <f t="shared" si="4"/>
        <v>0.66125018729156992</v>
      </c>
      <c r="L62" s="40">
        <f t="shared" si="4"/>
        <v>0.65378126020332539</v>
      </c>
      <c r="M62" s="41">
        <f t="shared" si="4"/>
        <v>0.64776580298895015</v>
      </c>
    </row>
    <row r="63" spans="2:13" s="9" customFormat="1" ht="15.75" thickBot="1" x14ac:dyDescent="0.3">
      <c r="B63" s="31"/>
      <c r="C63" s="31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2:13" s="1" customFormat="1" ht="15.75" thickBot="1" x14ac:dyDescent="0.3">
      <c r="B64" s="99" t="s">
        <v>47</v>
      </c>
      <c r="C64" s="100"/>
      <c r="D64" s="101">
        <v>2004</v>
      </c>
      <c r="E64" s="101">
        <v>2005</v>
      </c>
      <c r="F64" s="101">
        <v>2006</v>
      </c>
      <c r="G64" s="101">
        <v>2007</v>
      </c>
      <c r="H64" s="101">
        <v>2008</v>
      </c>
      <c r="I64" s="101">
        <v>2009</v>
      </c>
      <c r="J64" s="101">
        <v>2010</v>
      </c>
      <c r="K64" s="101">
        <v>2011</v>
      </c>
      <c r="L64" s="101">
        <v>2012</v>
      </c>
      <c r="M64" s="102">
        <v>2013</v>
      </c>
    </row>
    <row r="65" spans="2:13" x14ac:dyDescent="0.25">
      <c r="B65" s="96" t="s">
        <v>39</v>
      </c>
      <c r="C65" s="57"/>
      <c r="D65" s="68">
        <v>5509.9400000000005</v>
      </c>
      <c r="E65" s="68">
        <v>5911.14</v>
      </c>
      <c r="F65" s="68">
        <v>6123.2900000000009</v>
      </c>
      <c r="G65" s="68">
        <v>5994.35</v>
      </c>
      <c r="H65" s="68">
        <v>5673.6100000000006</v>
      </c>
      <c r="I65" s="68">
        <v>5065.4400000000005</v>
      </c>
      <c r="J65" s="68">
        <v>4998.83</v>
      </c>
      <c r="K65" s="68">
        <v>4744.8999999999996</v>
      </c>
      <c r="L65" s="68">
        <v>4634.4400000000005</v>
      </c>
      <c r="M65" s="69">
        <v>4708.96</v>
      </c>
    </row>
    <row r="66" spans="2:13" x14ac:dyDescent="0.25">
      <c r="B66" s="89" t="s">
        <v>58</v>
      </c>
      <c r="C66" s="58"/>
      <c r="D66" s="39">
        <v>0.33105272970367816</v>
      </c>
      <c r="E66" s="39">
        <v>0.34577915781984941</v>
      </c>
      <c r="F66" s="39">
        <v>0.35322029588571785</v>
      </c>
      <c r="G66" s="39">
        <v>0.33862270967085917</v>
      </c>
      <c r="H66" s="39">
        <v>0.33803120169773171</v>
      </c>
      <c r="I66" s="39">
        <v>0.30834452063074796</v>
      </c>
      <c r="J66" s="39">
        <v>0.30200451058682937</v>
      </c>
      <c r="K66" s="39">
        <v>0.29172909975175143</v>
      </c>
      <c r="L66" s="39">
        <v>0.29342144342426418</v>
      </c>
      <c r="M66" s="42">
        <v>0.29991916316938466</v>
      </c>
    </row>
    <row r="67" spans="2:13" x14ac:dyDescent="0.25">
      <c r="B67" s="89" t="s">
        <v>40</v>
      </c>
      <c r="C67" s="58"/>
      <c r="D67" s="10">
        <v>8642.2029999999977</v>
      </c>
      <c r="E67" s="10">
        <v>8826.0210000000006</v>
      </c>
      <c r="F67" s="10">
        <v>9376.3120000000035</v>
      </c>
      <c r="G67" s="10">
        <v>9817.9199999999983</v>
      </c>
      <c r="H67" s="10">
        <v>9522.3189999999959</v>
      </c>
      <c r="I67" s="10">
        <v>9915.1830000000045</v>
      </c>
      <c r="J67" s="10">
        <v>10654.798000000001</v>
      </c>
      <c r="K67" s="10">
        <v>10766.288799999998</v>
      </c>
      <c r="L67" s="10">
        <v>10504.170599999999</v>
      </c>
      <c r="M67" s="15">
        <v>10323.179400000001</v>
      </c>
    </row>
    <row r="68" spans="2:13" ht="15.75" thickBot="1" x14ac:dyDescent="0.3">
      <c r="B68" s="97" t="s">
        <v>59</v>
      </c>
      <c r="C68" s="70"/>
      <c r="D68" s="71">
        <v>0.51924792172025747</v>
      </c>
      <c r="E68" s="71">
        <v>0.51628858532876998</v>
      </c>
      <c r="F68" s="71">
        <v>0.54086997332427622</v>
      </c>
      <c r="G68" s="71">
        <v>0.55461737698528135</v>
      </c>
      <c r="H68" s="71">
        <v>0.56733560017680829</v>
      </c>
      <c r="I68" s="71">
        <v>0.60355908847032891</v>
      </c>
      <c r="J68" s="71">
        <v>0.64371003922748493</v>
      </c>
      <c r="K68" s="71">
        <v>0.6619401334677999</v>
      </c>
      <c r="L68" s="71">
        <v>0.66505314545591665</v>
      </c>
      <c r="M68" s="72">
        <v>0.65749535500310696</v>
      </c>
    </row>
    <row r="69" spans="2:13" ht="15.75" thickBot="1" x14ac:dyDescent="0.3">
      <c r="B69" s="98" t="s">
        <v>57</v>
      </c>
      <c r="C69" s="73"/>
      <c r="D69" s="74">
        <f>D66+D68</f>
        <v>0.85030065142393563</v>
      </c>
      <c r="E69" s="74">
        <f t="shared" ref="E69:M69" si="5">E66+E68</f>
        <v>0.86206774314861945</v>
      </c>
      <c r="F69" s="74">
        <f t="shared" si="5"/>
        <v>0.89409026920999413</v>
      </c>
      <c r="G69" s="74">
        <f t="shared" si="5"/>
        <v>0.89324008665614052</v>
      </c>
      <c r="H69" s="74">
        <f t="shared" si="5"/>
        <v>0.90536680187453999</v>
      </c>
      <c r="I69" s="74">
        <f t="shared" si="5"/>
        <v>0.91190360910107682</v>
      </c>
      <c r="J69" s="74">
        <f t="shared" si="5"/>
        <v>0.94571454981431424</v>
      </c>
      <c r="K69" s="74">
        <f t="shared" si="5"/>
        <v>0.95366923321955133</v>
      </c>
      <c r="L69" s="74">
        <f t="shared" si="5"/>
        <v>0.95847458888018089</v>
      </c>
      <c r="M69" s="75">
        <f t="shared" si="5"/>
        <v>0.95741451817249157</v>
      </c>
    </row>
    <row r="71" spans="2:13" x14ac:dyDescent="0.25"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 x14ac:dyDescent="0.25">
      <c r="D72" s="76"/>
      <c r="E72" s="76"/>
      <c r="F72" s="76"/>
      <c r="G72" s="76"/>
      <c r="H72" s="76"/>
      <c r="I72" s="76"/>
      <c r="J72" s="76"/>
      <c r="K72" s="76"/>
      <c r="L72" s="76"/>
      <c r="M72" s="76"/>
    </row>
  </sheetData>
  <pageMargins left="0.7" right="0.7" top="0.75" bottom="0.75" header="0.3" footer="0.3"/>
  <pageSetup paperSize="8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ZACCHETTI, Ermanno</dc:creator>
  <cp:lastModifiedBy>ZACCHETTI, Ermanno</cp:lastModifiedBy>
  <cp:lastPrinted>2014-02-11T16:50:12Z</cp:lastPrinted>
  <dcterms:created xsi:type="dcterms:W3CDTF">2014-02-10T09:21:02Z</dcterms:created>
  <dcterms:modified xsi:type="dcterms:W3CDTF">2014-02-11T17:06:46Z</dcterms:modified>
</cp:coreProperties>
</file>